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596BAEB3-8FE5-9548-8943-03EF5DDA9BAB}" xr6:coauthVersionLast="47" xr6:coauthVersionMax="47" xr10:uidLastSave="{00000000-0000-0000-0000-000000000000}"/>
  <bookViews>
    <workbookView xWindow="0" yWindow="1720" windowWidth="38400" windowHeight="18340" tabRatio="988" firstSheet="10" activeTab="10" xr2:uid="{00000000-000D-0000-FFFF-FFFF00000000}"/>
  </bookViews>
  <sheets>
    <sheet name="synthèse" sheetId="1" r:id="rId1"/>
    <sheet name="K1" sheetId="2" r:id="rId2"/>
    <sheet name="K2" sheetId="3" r:id="rId3"/>
    <sheet name="K3" sheetId="4" r:id="rId4"/>
    <sheet name="K4" sheetId="11" r:id="rId5"/>
    <sheet name="K5 (1)" sheetId="12" r:id="rId6"/>
    <sheet name="K5 (2)" sheetId="13" r:id="rId7"/>
    <sheet name="K6" sheetId="14" r:id="rId8"/>
    <sheet name="K7" sheetId="16" r:id="rId9"/>
    <sheet name="K31-1" sheetId="19" r:id="rId10"/>
    <sheet name="K31-2" sheetId="20" r:id="rId11"/>
  </sheets>
  <definedNames>
    <definedName name="_xlnm.Print_Titles" localSheetId="9">'K31-1'!$1:$9</definedName>
    <definedName name="Oui">'K31-1'!$J$23:$J$25</definedName>
    <definedName name="_xlnm.Print_Area" localSheetId="1">'K1'!$A$1:$L$37</definedName>
    <definedName name="_xlnm.Print_Area" localSheetId="2">'K2'!$A$1:$K$35</definedName>
    <definedName name="_xlnm.Print_Area" localSheetId="3">'K3'!$A$1:$N$56</definedName>
    <definedName name="_xlnm.Print_Area" localSheetId="9">'K31-1'!$A$1:$H$47</definedName>
    <definedName name="_xlnm.Print_Area" localSheetId="4">'K4'!$A$1:$I$57</definedName>
    <definedName name="_xlnm.Print_Area" localSheetId="5">'K5 (1)'!$A$1:$H$53</definedName>
    <definedName name="_xlnm.Print_Area" localSheetId="7">'K6'!$A$1:$H$47</definedName>
    <definedName name="_xlnm.Print_Area" localSheetId="8">'K7'!$A$1:$H$44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6" i="11" l="1"/>
  <c r="G45" i="11"/>
  <c r="G44" i="11"/>
  <c r="G43" i="11"/>
  <c r="G42" i="11"/>
  <c r="G41" i="11"/>
  <c r="G40" i="11"/>
  <c r="G39" i="11"/>
  <c r="G38" i="11"/>
  <c r="E22" i="11"/>
  <c r="G22" i="11" s="1"/>
  <c r="E23" i="11"/>
  <c r="G23" i="11"/>
  <c r="E24" i="11"/>
  <c r="E30" i="11" s="1"/>
  <c r="G24" i="11"/>
  <c r="E25" i="11"/>
  <c r="G25" i="11"/>
  <c r="E26" i="11"/>
  <c r="G26" i="11" s="1"/>
  <c r="E27" i="11"/>
  <c r="G27" i="11"/>
  <c r="E28" i="11"/>
  <c r="G28" i="11" s="1"/>
  <c r="E29" i="11"/>
  <c r="G29" i="11"/>
  <c r="I16" i="11"/>
  <c r="G25" i="3"/>
  <c r="G24" i="3"/>
  <c r="G23" i="3"/>
  <c r="F27" i="3"/>
  <c r="B8" i="20" l="1"/>
  <c r="B7" i="20"/>
  <c r="B5" i="20"/>
  <c r="B4" i="20"/>
  <c r="B8" i="19"/>
  <c r="B7" i="19"/>
  <c r="B5" i="19"/>
  <c r="B4" i="19"/>
  <c r="E36" i="16"/>
  <c r="G36" i="16" s="1"/>
  <c r="D36" i="16"/>
  <c r="G35" i="16"/>
  <c r="F35" i="16"/>
  <c r="G34" i="16"/>
  <c r="F34" i="16"/>
  <c r="G33" i="16"/>
  <c r="F33" i="16"/>
  <c r="G32" i="16"/>
  <c r="F32" i="16"/>
  <c r="G31" i="16"/>
  <c r="F31" i="16"/>
  <c r="G30" i="16"/>
  <c r="F30" i="16"/>
  <c r="F36" i="16" s="1"/>
  <c r="G24" i="16"/>
  <c r="E24" i="16"/>
  <c r="D24" i="16"/>
  <c r="G23" i="16"/>
  <c r="F23" i="16"/>
  <c r="G22" i="16"/>
  <c r="F22" i="16"/>
  <c r="G21" i="16"/>
  <c r="F21" i="16"/>
  <c r="G20" i="16"/>
  <c r="F20" i="16"/>
  <c r="G19" i="16"/>
  <c r="F19" i="16"/>
  <c r="G18" i="16"/>
  <c r="F18" i="16"/>
  <c r="F24" i="16" s="1"/>
  <c r="B8" i="16"/>
  <c r="B7" i="16"/>
  <c r="B5" i="16"/>
  <c r="D17" i="16" s="1"/>
  <c r="E17" i="16" s="1"/>
  <c r="B4" i="16"/>
  <c r="F38" i="14"/>
  <c r="C38" i="14"/>
  <c r="D35" i="14"/>
  <c r="E34" i="14"/>
  <c r="G34" i="14" s="1"/>
  <c r="D34" i="14"/>
  <c r="D32" i="14"/>
  <c r="E31" i="14"/>
  <c r="G31" i="14" s="1"/>
  <c r="D30" i="14"/>
  <c r="E29" i="14"/>
  <c r="G29" i="14" s="1"/>
  <c r="D29" i="14"/>
  <c r="E27" i="14"/>
  <c r="G27" i="14" s="1"/>
  <c r="E26" i="14"/>
  <c r="G26" i="14" s="1"/>
  <c r="D26" i="14"/>
  <c r="E24" i="14"/>
  <c r="G24" i="14" s="1"/>
  <c r="E23" i="14"/>
  <c r="G23" i="14" s="1"/>
  <c r="D22" i="14"/>
  <c r="E21" i="14"/>
  <c r="D21" i="14"/>
  <c r="D38" i="14" s="1"/>
  <c r="B8" i="14"/>
  <c r="B7" i="14"/>
  <c r="B5" i="14"/>
  <c r="B4" i="14"/>
  <c r="E48" i="13"/>
  <c r="F48" i="13" s="1"/>
  <c r="G48" i="13" s="1"/>
  <c r="D48" i="13"/>
  <c r="F47" i="13"/>
  <c r="G47" i="13" s="1"/>
  <c r="E47" i="13"/>
  <c r="D47" i="13"/>
  <c r="F46" i="13"/>
  <c r="G46" i="13" s="1"/>
  <c r="E46" i="13"/>
  <c r="D46" i="13"/>
  <c r="F45" i="13"/>
  <c r="G45" i="13" s="1"/>
  <c r="E45" i="13"/>
  <c r="D45" i="13"/>
  <c r="E44" i="13"/>
  <c r="F44" i="13" s="1"/>
  <c r="G44" i="13" s="1"/>
  <c r="D44" i="13"/>
  <c r="F43" i="13"/>
  <c r="G43" i="13" s="1"/>
  <c r="E43" i="13"/>
  <c r="D43" i="13"/>
  <c r="F42" i="13"/>
  <c r="G42" i="13" s="1"/>
  <c r="E42" i="13"/>
  <c r="D42" i="13"/>
  <c r="F41" i="13"/>
  <c r="G41" i="13" s="1"/>
  <c r="E41" i="13"/>
  <c r="D41" i="13"/>
  <c r="E40" i="13"/>
  <c r="F40" i="13" s="1"/>
  <c r="G40" i="13" s="1"/>
  <c r="D40" i="13"/>
  <c r="F39" i="13"/>
  <c r="G39" i="13" s="1"/>
  <c r="E39" i="13"/>
  <c r="D39" i="13"/>
  <c r="F38" i="13"/>
  <c r="G38" i="13" s="1"/>
  <c r="E38" i="13"/>
  <c r="D38" i="13"/>
  <c r="F37" i="13"/>
  <c r="G37" i="13" s="1"/>
  <c r="E37" i="13"/>
  <c r="D37" i="13"/>
  <c r="E36" i="13"/>
  <c r="F36" i="13" s="1"/>
  <c r="G36" i="13" s="1"/>
  <c r="D36" i="13"/>
  <c r="F35" i="13"/>
  <c r="G35" i="13" s="1"/>
  <c r="E35" i="13"/>
  <c r="D35" i="13"/>
  <c r="F34" i="13"/>
  <c r="G34" i="13" s="1"/>
  <c r="E34" i="13"/>
  <c r="D34" i="13"/>
  <c r="F33" i="13"/>
  <c r="G33" i="13" s="1"/>
  <c r="E33" i="13"/>
  <c r="D33" i="13"/>
  <c r="E32" i="13"/>
  <c r="F32" i="13" s="1"/>
  <c r="G32" i="13" s="1"/>
  <c r="D32" i="13"/>
  <c r="F31" i="13"/>
  <c r="G31" i="13" s="1"/>
  <c r="E31" i="13"/>
  <c r="D31" i="13"/>
  <c r="F30" i="13"/>
  <c r="G30" i="13" s="1"/>
  <c r="E30" i="13"/>
  <c r="D30" i="13"/>
  <c r="F29" i="13"/>
  <c r="G29" i="13" s="1"/>
  <c r="E29" i="13"/>
  <c r="D29" i="13"/>
  <c r="E28" i="13"/>
  <c r="F28" i="13" s="1"/>
  <c r="G28" i="13" s="1"/>
  <c r="D28" i="13"/>
  <c r="F27" i="13"/>
  <c r="G27" i="13" s="1"/>
  <c r="E27" i="13"/>
  <c r="D27" i="13"/>
  <c r="F26" i="13"/>
  <c r="G26" i="13" s="1"/>
  <c r="E26" i="13"/>
  <c r="D26" i="13"/>
  <c r="F25" i="13"/>
  <c r="G25" i="13" s="1"/>
  <c r="E25" i="13"/>
  <c r="D25" i="13"/>
  <c r="E24" i="13"/>
  <c r="F24" i="13" s="1"/>
  <c r="G24" i="13" s="1"/>
  <c r="D24" i="13"/>
  <c r="F23" i="13"/>
  <c r="G23" i="13" s="1"/>
  <c r="E23" i="13"/>
  <c r="D23" i="13"/>
  <c r="E22" i="13"/>
  <c r="F22" i="13" s="1"/>
  <c r="D22" i="13"/>
  <c r="B8" i="13"/>
  <c r="B7" i="13"/>
  <c r="B5" i="13"/>
  <c r="B4" i="13"/>
  <c r="G45" i="12"/>
  <c r="G44" i="12"/>
  <c r="G43" i="12"/>
  <c r="G42" i="12"/>
  <c r="G41" i="12"/>
  <c r="G40" i="12"/>
  <c r="G39" i="12"/>
  <c r="G38" i="12"/>
  <c r="G37" i="12"/>
  <c r="B8" i="12"/>
  <c r="B7" i="12"/>
  <c r="B5" i="12"/>
  <c r="B4" i="12"/>
  <c r="D46" i="11"/>
  <c r="E46" i="11" s="1"/>
  <c r="D45" i="11"/>
  <c r="E45" i="11" s="1"/>
  <c r="D44" i="11"/>
  <c r="E44" i="11" s="1"/>
  <c r="D43" i="11"/>
  <c r="E43" i="11" s="1"/>
  <c r="D42" i="11"/>
  <c r="E42" i="11" s="1"/>
  <c r="D41" i="11"/>
  <c r="E41" i="11" s="1"/>
  <c r="D40" i="11"/>
  <c r="E40" i="11" s="1"/>
  <c r="D39" i="11"/>
  <c r="E39" i="11" s="1"/>
  <c r="D38" i="11"/>
  <c r="E38" i="11" s="1"/>
  <c r="I33" i="11"/>
  <c r="B8" i="11"/>
  <c r="B7" i="11"/>
  <c r="B5" i="11"/>
  <c r="B4" i="11"/>
  <c r="D50" i="4"/>
  <c r="C50" i="4"/>
  <c r="E49" i="4"/>
  <c r="E48" i="4"/>
  <c r="E47" i="4"/>
  <c r="E46" i="4"/>
  <c r="E45" i="4"/>
  <c r="E44" i="4"/>
  <c r="E50" i="4" s="1"/>
  <c r="F50" i="4" s="1"/>
  <c r="D38" i="4"/>
  <c r="C38" i="4"/>
  <c r="E37" i="4"/>
  <c r="E36" i="4"/>
  <c r="E35" i="4"/>
  <c r="E34" i="4"/>
  <c r="E33" i="4"/>
  <c r="E32" i="4"/>
  <c r="J26" i="4"/>
  <c r="I26" i="4"/>
  <c r="D26" i="4"/>
  <c r="C26" i="4"/>
  <c r="K25" i="4"/>
  <c r="E25" i="4"/>
  <c r="K24" i="4"/>
  <c r="E24" i="4"/>
  <c r="K23" i="4"/>
  <c r="E23" i="4"/>
  <c r="K22" i="4"/>
  <c r="K26" i="4" s="1"/>
  <c r="E22" i="4"/>
  <c r="K21" i="4"/>
  <c r="E21" i="4"/>
  <c r="E26" i="4" s="1"/>
  <c r="F26" i="4" s="1"/>
  <c r="K20" i="4"/>
  <c r="E20" i="4"/>
  <c r="B8" i="4"/>
  <c r="B7" i="4"/>
  <c r="B5" i="4"/>
  <c r="B4" i="4"/>
  <c r="D27" i="3"/>
  <c r="C27" i="3"/>
  <c r="B8" i="3"/>
  <c r="B7" i="3"/>
  <c r="B5" i="3"/>
  <c r="B4" i="3"/>
  <c r="H25" i="2"/>
  <c r="D25" i="2"/>
  <c r="C25" i="2"/>
  <c r="E24" i="2"/>
  <c r="E23" i="2"/>
  <c r="I23" i="2" s="1"/>
  <c r="E22" i="2"/>
  <c r="E21" i="2"/>
  <c r="I21" i="2" s="1"/>
  <c r="E20" i="2"/>
  <c r="B8" i="2"/>
  <c r="B7" i="2"/>
  <c r="B5" i="2"/>
  <c r="B4" i="2"/>
  <c r="I24" i="2" l="1"/>
  <c r="I22" i="2"/>
  <c r="I20" i="2"/>
  <c r="E38" i="4"/>
  <c r="F38" i="4" s="1"/>
  <c r="E25" i="2"/>
  <c r="F49" i="13"/>
  <c r="G22" i="13"/>
  <c r="G49" i="13" s="1"/>
  <c r="D49" i="13"/>
  <c r="E38" i="14"/>
  <c r="G21" i="14"/>
  <c r="G38" i="14" s="1"/>
  <c r="E47" i="11"/>
  <c r="E49" i="13"/>
  <c r="E50" i="13" s="1"/>
  <c r="E36" i="14"/>
  <c r="G36" i="14" s="1"/>
  <c r="D31" i="14"/>
  <c r="E28" i="14"/>
  <c r="G28" i="14" s="1"/>
  <c r="D23" i="14"/>
  <c r="D36" i="14"/>
  <c r="E33" i="14"/>
  <c r="G33" i="14" s="1"/>
  <c r="D28" i="14"/>
  <c r="E25" i="14"/>
  <c r="G25" i="14" s="1"/>
  <c r="D33" i="14"/>
  <c r="E30" i="14"/>
  <c r="G30" i="14" s="1"/>
  <c r="D25" i="14"/>
  <c r="E22" i="14"/>
  <c r="G22" i="14" s="1"/>
  <c r="D37" i="14"/>
  <c r="D27" i="14"/>
  <c r="E35" i="14"/>
  <c r="G35" i="14" s="1"/>
  <c r="D24" i="14"/>
  <c r="E32" i="14"/>
  <c r="G32" i="14" s="1"/>
  <c r="E37" i="14"/>
  <c r="G37" i="14" s="1"/>
  <c r="D29" i="16"/>
  <c r="E29" i="16" s="1"/>
  <c r="E4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0" authorId="0" shapeId="0" xr:uid="{00000000-0006-0000-0A00-000001000000}">
      <text>
        <r>
          <rPr>
            <sz val="10"/>
            <color rgb="FF000000"/>
            <rFont val="Arial"/>
            <family val="2"/>
            <charset val="1"/>
          </rPr>
          <t>Si le montant de l'intérêt recu est différent, indiquer le montant payé par la banque</t>
        </r>
      </text>
    </comment>
    <comment ref="H20" authorId="0" shapeId="0" xr:uid="{00000000-0006-0000-0A00-000003000000}">
      <text>
        <r>
          <rPr>
            <sz val="10"/>
            <color rgb="FF000000"/>
            <rFont val="Arial"/>
            <family val="2"/>
            <charset val="1"/>
          </rPr>
          <t>renseigner le taux de rémunération garanti par la banque pour la période concernée</t>
        </r>
      </text>
    </comment>
    <comment ref="E37" authorId="0" shapeId="0" xr:uid="{00000000-0006-0000-0A00-000002000000}">
      <text>
        <r>
          <rPr>
            <sz val="10"/>
            <color rgb="FF000000"/>
            <rFont val="Arial"/>
            <family val="2"/>
            <charset val="1"/>
          </rPr>
          <t>Si le montant de l'intérêt recu est différent, indiquer le montant payé par la banque</t>
        </r>
      </text>
    </comment>
    <comment ref="H37" authorId="0" shapeId="0" xr:uid="{8675FF3E-883B-504A-8932-808AEC66ABA4}">
      <text>
        <r>
          <rPr>
            <sz val="10"/>
            <color rgb="FF000000"/>
            <rFont val="Arial"/>
            <family val="2"/>
            <charset val="1"/>
          </rPr>
          <t>renseigner le taux de rémunération garanti par la banque pour la période concernée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7" authorId="0" shapeId="0" xr:uid="{00000000-0006-0000-0D00-000001000000}">
      <text>
        <r>
          <rPr>
            <sz val="10"/>
            <color rgb="FF000000"/>
            <rFont val="Arial"/>
            <family val="2"/>
            <charset val="1"/>
          </rPr>
          <t>Date de l'AG</t>
        </r>
      </text>
    </comment>
  </commentList>
</comments>
</file>

<file path=xl/sharedStrings.xml><?xml version="1.0" encoding="utf-8"?>
<sst xmlns="http://schemas.openxmlformats.org/spreadsheetml/2006/main" count="429" uniqueCount="222">
  <si>
    <t>Rubrique</t>
  </si>
  <si>
    <t>N° série</t>
  </si>
  <si>
    <t>N° page</t>
  </si>
  <si>
    <t>K</t>
  </si>
  <si>
    <t>Client :</t>
  </si>
  <si>
    <t>Préparé par :</t>
  </si>
  <si>
    <t>Date d'arrêté :</t>
  </si>
  <si>
    <t>Le :</t>
  </si>
  <si>
    <t>Opérations ou comptes contrôles</t>
  </si>
  <si>
    <t>Cycle :</t>
  </si>
  <si>
    <t>Trésorerie &amp; Opérations financières</t>
  </si>
  <si>
    <t>Revu par :</t>
  </si>
  <si>
    <t>Contrôles :</t>
  </si>
  <si>
    <t>Synthèse</t>
  </si>
  <si>
    <t>Feuilles de travail :</t>
  </si>
  <si>
    <t>K1</t>
  </si>
  <si>
    <t>Comptes Bancaires</t>
  </si>
  <si>
    <t>K2</t>
  </si>
  <si>
    <t>Caisse</t>
  </si>
  <si>
    <t xml:space="preserve">K3 </t>
  </si>
  <si>
    <t>Emprunts et intérêts courus</t>
  </si>
  <si>
    <t>K4</t>
  </si>
  <si>
    <t>Placements à terme</t>
  </si>
  <si>
    <t>K5 (1)</t>
  </si>
  <si>
    <t>Comptes courants d'associés</t>
  </si>
  <si>
    <t>K5 (2)</t>
  </si>
  <si>
    <t>Intérêts sur comptes courants</t>
  </si>
  <si>
    <t>K6</t>
  </si>
  <si>
    <t>Associés, dividendes à payer</t>
  </si>
  <si>
    <t>K7</t>
  </si>
  <si>
    <t>Charges et produits financiers</t>
  </si>
  <si>
    <t>K31-1</t>
  </si>
  <si>
    <t>Gestion de la trésorerie</t>
  </si>
  <si>
    <t>K31-2</t>
  </si>
  <si>
    <t>Analyse de la séparation des tâches</t>
  </si>
  <si>
    <t>Supervision :</t>
  </si>
  <si>
    <t>NB : Codes couleur d'onglets à utiliser :</t>
  </si>
  <si>
    <r>
      <rPr>
        <i/>
        <sz val="10"/>
        <rFont val="Univers 45 Light"/>
        <charset val="1"/>
      </rPr>
      <t>Rouge</t>
    </r>
    <r>
      <rPr>
        <i/>
        <sz val="10"/>
        <rFont val="Univers 45 Light"/>
        <charset val="1"/>
      </rPr>
      <t>: contrôle terminé mais appelle problème =&gt; décision, supervision nécessaire</t>
    </r>
  </si>
  <si>
    <r>
      <rPr>
        <i/>
        <sz val="10"/>
        <rFont val="Univers 45 Light"/>
        <charset val="1"/>
      </rPr>
      <t>Orange</t>
    </r>
    <r>
      <rPr>
        <i/>
        <sz val="10"/>
        <rFont val="Univers 45 Light"/>
        <charset val="1"/>
      </rPr>
      <t>: contrôle en cours =&gt; à finaliser</t>
    </r>
  </si>
  <si>
    <r>
      <rPr>
        <i/>
        <sz val="10"/>
        <rFont val="Univers 45 Light"/>
        <charset val="1"/>
      </rPr>
      <t>Vert</t>
    </r>
    <r>
      <rPr>
        <i/>
        <sz val="10"/>
        <rFont val="Univers 45 Light"/>
        <charset val="1"/>
      </rPr>
      <t>: contrôle terminés sans problème particulier</t>
    </r>
  </si>
  <si>
    <t>Objectif de contrôle :</t>
  </si>
  <si>
    <t>Taux de change:</t>
  </si>
  <si>
    <t>https://www.ictax.admin.ch/extern/fr.html#/ratelist</t>
  </si>
  <si>
    <t>- Valider les états de rapprochements bancaires : contrôle arithmétique</t>
  </si>
  <si>
    <t>- Contrôler le dénouement des opérations présentes dans les états de rapprochements bancaires et obtenir des explications sur les sommes anciennes</t>
  </si>
  <si>
    <t>- Vérifier que les comptes de virements internes sont soldés</t>
  </si>
  <si>
    <t>1/ Contrôle des rapprochements bancaires :</t>
  </si>
  <si>
    <t>a)</t>
  </si>
  <si>
    <t>b)</t>
  </si>
  <si>
    <t>a) - b)</t>
  </si>
  <si>
    <t>Compte</t>
  </si>
  <si>
    <t>Libellé</t>
  </si>
  <si>
    <t>Solde Compta</t>
  </si>
  <si>
    <t>Ecritures en rapprochement en devise de présentation</t>
  </si>
  <si>
    <t>Solde théorique</t>
  </si>
  <si>
    <t>Devise du compte</t>
  </si>
  <si>
    <t>Taux conversion</t>
  </si>
  <si>
    <t>Solde bancaire en devise de présentation</t>
  </si>
  <si>
    <t>ECART</t>
  </si>
  <si>
    <t>Commentaires</t>
  </si>
  <si>
    <t>Ref</t>
  </si>
  <si>
    <t>Total</t>
  </si>
  <si>
    <t>2/ Virements internes</t>
  </si>
  <si>
    <t>1090 - Compte de transfert</t>
  </si>
  <si>
    <t>Compte soldé.</t>
  </si>
  <si>
    <t>1091 - Compte d'attente pour salaires</t>
  </si>
  <si>
    <t>1099 - Compte d'attente pour montants à clarifier</t>
  </si>
  <si>
    <t>Conclusion :</t>
  </si>
  <si>
    <t>- Rapprocher par épreuve, les pièces justificatives, le brouillard et le journal.</t>
  </si>
  <si>
    <t>- S'assurer de l'absence de solde créditeur.</t>
  </si>
  <si>
    <t>- Vérifier le solde comptable avec le solde du brouillard</t>
  </si>
  <si>
    <t>Travaux :</t>
  </si>
  <si>
    <t>Solde physique en devise</t>
  </si>
  <si>
    <t>Devise</t>
  </si>
  <si>
    <t>Solde physique en CHF</t>
  </si>
  <si>
    <t>Ecart</t>
  </si>
  <si>
    <t>Réf.</t>
  </si>
  <si>
    <t>CAISSE CHF</t>
  </si>
  <si>
    <t>CAISSE DEVISE</t>
  </si>
  <si>
    <t>Rapprocher la position des comptes d'emprunts et d'intérêts avec les tableaux d'amortissements</t>
  </si>
  <si>
    <t>Apprécier leur cohérence avec le volume des capitaux correspondants</t>
  </si>
  <si>
    <t>Comparer les intérêts sur emprunts et financements à court terme avec ceux de l'exercice précédent</t>
  </si>
  <si>
    <t>1/ Contrôle des soldes d'emprunts avec les échéanciers</t>
  </si>
  <si>
    <t>Echéancier</t>
  </si>
  <si>
    <t>Solde Echéancier</t>
  </si>
  <si>
    <t>Solde compta</t>
  </si>
  <si>
    <t>1 an</t>
  </si>
  <si>
    <t>1 à  5 ans</t>
  </si>
  <si>
    <t>+ 5ans</t>
  </si>
  <si>
    <t>Engagement</t>
  </si>
  <si>
    <t>2/ Contrôle des intérets payés au cours de l'exercice</t>
  </si>
  <si>
    <t>D'après échéancier</t>
  </si>
  <si>
    <t>3/ Intérêts courus sur emprunts</t>
  </si>
  <si>
    <t>S'assurer de la prise en compte du calcul des intérêts sur les Certificats de dépôt (CDN) et Comptes à terme (CAT)</t>
  </si>
  <si>
    <t>N</t>
  </si>
  <si>
    <t>N-1</t>
  </si>
  <si>
    <t>Var</t>
  </si>
  <si>
    <t>Base de calcul en jours à l'année :</t>
  </si>
  <si>
    <t>Montant placé €</t>
  </si>
  <si>
    <t>Date début</t>
  </si>
  <si>
    <t>Date fin</t>
  </si>
  <si>
    <t>Nbre jours</t>
  </si>
  <si>
    <t>Intérêt période</t>
  </si>
  <si>
    <t>Taux réel calculé</t>
  </si>
  <si>
    <t>Taux théorique</t>
  </si>
  <si>
    <t>Réf</t>
  </si>
  <si>
    <t>cpte 6950</t>
  </si>
  <si>
    <t>OK</t>
  </si>
  <si>
    <t>Base calcul jours annuels</t>
  </si>
  <si>
    <t>Total intérêts</t>
  </si>
  <si>
    <t>CR</t>
  </si>
  <si>
    <t>. Vérifier que les comptes courants (associés pour les SARL, administrateurs et DG pour</t>
  </si>
  <si>
    <t>les SA) soient créditeurs; demander un extrait de compte signé de l'intéressé</t>
  </si>
  <si>
    <t>. Vérifier que les statuts prévoient le prêt aux actionnaires dans le cas de comptes courants débiteurs</t>
  </si>
  <si>
    <t>et récupérer une copie du contrat de prêt (attention au prêt fictif)</t>
  </si>
  <si>
    <t xml:space="preserve"> https://www.taxinfo.sv.fin.be.ch/taxinfo/ef6ae80e-87a5-41be-948b-d33fc38a22be</t>
  </si>
  <si>
    <t>. Contrôler la réciprocité des soldes sur les sociétés du groupe</t>
  </si>
  <si>
    <t>1/ Compte courant des personnes physiques</t>
  </si>
  <si>
    <t>Position du c/c</t>
  </si>
  <si>
    <t>C/C associé créditeur</t>
  </si>
  <si>
    <t>C/C associé débiteur</t>
  </si>
  <si>
    <t>2/ Compte courant des personnes morales</t>
  </si>
  <si>
    <t>Position "société" chez "nous"</t>
  </si>
  <si>
    <t>Position "nous" chez "société"</t>
  </si>
  <si>
    <t>. Vérifier (ou calculer) les intérêts de comptes courants. Attention aux limites de déductibilité fiscales et liées au PL</t>
  </si>
  <si>
    <t>Taux d'intérêt</t>
  </si>
  <si>
    <t>Calcul</t>
  </si>
  <si>
    <t>ème</t>
  </si>
  <si>
    <t>N° de compte :</t>
  </si>
  <si>
    <t>Nom du titulaire :</t>
  </si>
  <si>
    <t>- crédit + débit</t>
  </si>
  <si>
    <t>Date</t>
  </si>
  <si>
    <t>Mouvements</t>
  </si>
  <si>
    <t>Mvts</t>
  </si>
  <si>
    <t>Solde</t>
  </si>
  <si>
    <t>Jours</t>
  </si>
  <si>
    <t>Nombre</t>
  </si>
  <si>
    <t>ICNE</t>
  </si>
  <si>
    <t>A nouveau au 31/12/N-1</t>
  </si>
  <si>
    <t>TOTAL</t>
  </si>
  <si>
    <t>max</t>
  </si>
  <si>
    <t>Compte 114x</t>
  </si>
  <si>
    <t>Contrôle de la comptabilisation des dividendes distribués et de leur paiement effectif (ou inscription en compte courant)</t>
  </si>
  <si>
    <t>Vérifier l'application de la fiscalité en vigueur liée aux distributions de dividendes (prélèvements obligatoires, prime/dividendes …)</t>
  </si>
  <si>
    <t>Montant mis en distribution le :</t>
  </si>
  <si>
    <t>suite à la décision de l' AGO du :</t>
  </si>
  <si>
    <t>Montant :</t>
  </si>
  <si>
    <t>Actionnaires</t>
  </si>
  <si>
    <t>Actions détenues</t>
  </si>
  <si>
    <t>% détention</t>
  </si>
  <si>
    <t>Dividendes à payer</t>
  </si>
  <si>
    <t>Dividende versé</t>
  </si>
  <si>
    <t>Solde en compte courant</t>
  </si>
  <si>
    <t>Annexe</t>
  </si>
  <si>
    <t>Compte 1141</t>
  </si>
  <si>
    <t>Apprécier la nature ainsi que l'évolution des charges et produits financiers</t>
  </si>
  <si>
    <t>Charges financières</t>
  </si>
  <si>
    <t>N° compte</t>
  </si>
  <si>
    <t>Variation</t>
  </si>
  <si>
    <t>%</t>
  </si>
  <si>
    <t>Intérêts emprunts</t>
  </si>
  <si>
    <t>Agios et intérêts</t>
  </si>
  <si>
    <t>Différences négatives de change</t>
  </si>
  <si>
    <t>Total charges financières</t>
  </si>
  <si>
    <t>Produits financiers</t>
  </si>
  <si>
    <t>Différences positives de change</t>
  </si>
  <si>
    <t>Produits cession SICAV</t>
  </si>
  <si>
    <t>Intérêts des placements à terme</t>
  </si>
  <si>
    <t>Total produits financiers</t>
  </si>
  <si>
    <t>Objectifs :</t>
  </si>
  <si>
    <t>Obtenir l'assurance que les recettes sur ventes comptant sont justifiées et que leur report en comptabilité est correct</t>
  </si>
  <si>
    <t>Respect des points clés</t>
  </si>
  <si>
    <t>Oui / Non / N/A</t>
  </si>
  <si>
    <t>Observations ou renvoyer 
sur feuille de travail</t>
  </si>
  <si>
    <r>
      <rPr>
        <sz val="10"/>
        <rFont val="Arial"/>
        <family val="2"/>
        <charset val="1"/>
      </rPr>
      <t>1 -</t>
    </r>
    <r>
      <rPr>
        <sz val="10"/>
        <rFont val="Arial"/>
        <family val="2"/>
        <charset val="1"/>
      </rPr>
      <t>La caisse est-elle détenue par une personne n'ayant pas accès à la comptabilité ?</t>
    </r>
  </si>
  <si>
    <t>Les chèques en blanc sont-ils complétés à réception ?</t>
  </si>
  <si>
    <t>Les chèques sont-ils endossés à réception ?</t>
  </si>
  <si>
    <r>
      <rPr>
        <sz val="10"/>
        <rFont val="Arial"/>
        <family val="2"/>
        <charset val="1"/>
      </rPr>
      <t>2 -</t>
    </r>
    <r>
      <rPr>
        <sz val="10"/>
        <rFont val="Arial"/>
        <family val="2"/>
        <charset val="1"/>
      </rPr>
      <t>Comment sont enregistrées les recettes ?</t>
    </r>
  </si>
  <si>
    <t>* A l'aide d'une caisse enregistreuse ?</t>
  </si>
  <si>
    <t>Si oui :</t>
  </si>
  <si>
    <t>* Le transfert en comptabilité est-il automatique ?</t>
  </si>
  <si>
    <t>Oui</t>
  </si>
  <si>
    <t>* Peut-on déterminer un solde progressif de la caisse ?</t>
  </si>
  <si>
    <t>Non</t>
  </si>
  <si>
    <t>* Les bandes de caisse enregistreuses sont-elles conservées ?</t>
  </si>
  <si>
    <t>N/A</t>
  </si>
  <si>
    <t>* A l'aide d'un brouillard manuel ?</t>
  </si>
  <si>
    <t>* Par un autre moyen ?</t>
  </si>
  <si>
    <r>
      <rPr>
        <sz val="10"/>
        <rFont val="Arial"/>
        <family val="2"/>
        <charset val="1"/>
      </rPr>
      <t>3 -</t>
    </r>
    <r>
      <rPr>
        <sz val="10"/>
        <rFont val="Arial"/>
        <family val="2"/>
        <charset val="1"/>
      </rPr>
      <t>L'inventaire des valeurs en caisse est-il régulièrement effectué ou vérifié par une autre personne que celle qui détient la caisse ?</t>
    </r>
  </si>
  <si>
    <r>
      <rPr>
        <sz val="10"/>
        <rFont val="Arial"/>
        <family val="2"/>
        <charset val="1"/>
      </rPr>
      <t>4 -</t>
    </r>
    <r>
      <rPr>
        <sz val="10"/>
        <rFont val="Arial"/>
        <family val="2"/>
        <charset val="1"/>
      </rPr>
      <t>Les régularisations d'erreurs de caisse sont-elles systématiquement approuvés par une personne responsable ?</t>
    </r>
  </si>
  <si>
    <r>
      <rPr>
        <sz val="10"/>
        <rFont val="Arial"/>
        <family val="2"/>
        <charset val="1"/>
      </rPr>
      <t>5 -</t>
    </r>
    <r>
      <rPr>
        <sz val="10"/>
        <rFont val="Arial"/>
        <family val="2"/>
        <charset val="1"/>
      </rPr>
      <t>Les recettes sont-elles ventilées quotidiennenement ?</t>
    </r>
  </si>
  <si>
    <t>* Par moyen de paiement ?</t>
  </si>
  <si>
    <t>* Par taux de TVA ?</t>
  </si>
  <si>
    <t>* Par famille de produit ?</t>
  </si>
  <si>
    <r>
      <rPr>
        <sz val="10"/>
        <rFont val="Arial"/>
        <family val="2"/>
        <charset val="1"/>
      </rPr>
      <t>6 -</t>
    </r>
    <r>
      <rPr>
        <sz val="10"/>
        <rFont val="Arial"/>
        <family val="2"/>
        <charset val="1"/>
      </rPr>
      <t>Comment est effectué le transfert entre le brouillard de caisse et la comptabilité :</t>
    </r>
  </si>
  <si>
    <t>* automatiquement à partir des caisses enregistreuses ?</t>
  </si>
  <si>
    <t>* par écriture manuelle ?</t>
  </si>
  <si>
    <t>Cette organisation peut-elle donner l'assurance que les recettes sont justifiées, que leur report en comptabilité est correct ?</t>
  </si>
  <si>
    <t>Observations</t>
  </si>
  <si>
    <t>(report sur compte rendu de mission)</t>
  </si>
  <si>
    <t>Contrôle :</t>
  </si>
  <si>
    <t>Analyse de la séparation des tâches dans le cadre de la procédure de trésorerie</t>
  </si>
  <si>
    <t>Objectif :</t>
  </si>
  <si>
    <t>Détection de toute faiblesse dans la procédure à signaler au client dans un compte-rendu de mission</t>
  </si>
  <si>
    <t>Nature des tâches</t>
  </si>
  <si>
    <t>Acteurs de l'entreprise</t>
  </si>
  <si>
    <t>Visa des pièces</t>
  </si>
  <si>
    <t>Tenue du brouillard de caisse</t>
  </si>
  <si>
    <t>Détention des espèces</t>
  </si>
  <si>
    <t>Tenue de la comptabilité</t>
  </si>
  <si>
    <t>Inventaire</t>
  </si>
  <si>
    <t>Banque</t>
  </si>
  <si>
    <t>Détention des chéquiers</t>
  </si>
  <si>
    <t>Etablissement des chèques</t>
  </si>
  <si>
    <t>Signature des chèques</t>
  </si>
  <si>
    <t>Envoi des règlements</t>
  </si>
  <si>
    <t>Bordereaux de remises</t>
  </si>
  <si>
    <t>Accès internet aux comptes bancaires</t>
  </si>
  <si>
    <t>Rédaction des états de rapprochement</t>
  </si>
  <si>
    <t>Contrôle des états de rapprochement</t>
  </si>
  <si>
    <t>…</t>
  </si>
  <si>
    <t>Conclusion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</si>
</sst>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€-1]_-;\-* #,##0.00\ [$€-1]_-;_-* \-??\ [$€-1]_-"/>
    <numFmt numFmtId="165" formatCode="_(* #,##0.00_);_(* \(#,##0.00\);_(* \-??_);_(@_)"/>
    <numFmt numFmtId="166" formatCode="###\ ###"/>
    <numFmt numFmtId="167" formatCode="0.0%"/>
    <numFmt numFmtId="168" formatCode="_-* #,##0,_€_-;\-* #,##0,_€_-;_-* \-??\ _€_-;_-@_-"/>
    <numFmt numFmtId="169" formatCode="#,##0.00_ ;\-#,##0.00,"/>
    <numFmt numFmtId="170" formatCode="0.000%"/>
    <numFmt numFmtId="171" formatCode="#,##0_ ;\-#,##0,"/>
    <numFmt numFmtId="172" formatCode="_(* #,##0_);_(* \(#,##0\);_(* \-_);_(@_)"/>
  </numFmts>
  <fonts count="31">
    <font>
      <sz val="10"/>
      <name val="Arial"/>
      <family val="2"/>
      <charset val="1"/>
    </font>
    <font>
      <sz val="11"/>
      <color rgb="FF0000FF"/>
      <name val="KPMG Logo"/>
      <charset val="1"/>
    </font>
    <font>
      <sz val="10"/>
      <name val="Univers 45 Light"/>
      <charset val="1"/>
    </font>
    <font>
      <b/>
      <sz val="10"/>
      <color rgb="FFFF0000"/>
      <name val="Univers 45 Light"/>
      <charset val="1"/>
    </font>
    <font>
      <b/>
      <sz val="10"/>
      <name val="Univers 45 Light"/>
      <charset val="1"/>
    </font>
    <font>
      <i/>
      <sz val="10"/>
      <name val="Univers 45 Light"/>
      <charset val="1"/>
    </font>
    <font>
      <b/>
      <i/>
      <sz val="10"/>
      <color rgb="FFFF0000"/>
      <name val="Univers 45 Light"/>
      <charset val="1"/>
    </font>
    <font>
      <b/>
      <i/>
      <sz val="10"/>
      <color rgb="FFFFCC00"/>
      <name val="Univers 45 Light"/>
      <charset val="1"/>
    </font>
    <font>
      <b/>
      <i/>
      <sz val="10"/>
      <color rgb="FF00FF00"/>
      <name val="Univers 45 Light"/>
      <charset val="1"/>
    </font>
    <font>
      <b/>
      <u/>
      <sz val="10"/>
      <name val="Univers 45 Light"/>
      <charset val="1"/>
    </font>
    <font>
      <sz val="10"/>
      <color rgb="FF0000FF"/>
      <name val="Univers 45 Light"/>
      <charset val="1"/>
    </font>
    <font>
      <u/>
      <sz val="10"/>
      <name val="Univers 45 Light"/>
      <charset val="1"/>
    </font>
    <font>
      <sz val="9"/>
      <name val="Univers 45 Light"/>
      <charset val="1"/>
    </font>
    <font>
      <b/>
      <sz val="9"/>
      <name val="Univers 45 Light"/>
      <charset val="1"/>
    </font>
    <font>
      <sz val="8"/>
      <name val="Univers 45 Light"/>
      <charset val="1"/>
    </font>
    <font>
      <sz val="9"/>
      <name val="Arial"/>
      <family val="2"/>
      <charset val="1"/>
    </font>
    <font>
      <b/>
      <sz val="10"/>
      <color rgb="FF0000FF"/>
      <name val="Univers 45 Light"/>
      <charset val="1"/>
    </font>
    <font>
      <sz val="10"/>
      <color rgb="FF000080"/>
      <name val="Univers 45 Light"/>
      <charset val="1"/>
    </font>
    <font>
      <b/>
      <sz val="10"/>
      <color rgb="FF000080"/>
      <name val="Univers 45 Light"/>
      <charset val="1"/>
    </font>
    <font>
      <sz val="10"/>
      <color rgb="FFFF0000"/>
      <name val="Univers 45 Light"/>
      <charset val="1"/>
    </font>
    <font>
      <i/>
      <sz val="10"/>
      <name val="Arial"/>
      <family val="2"/>
      <charset val="1"/>
    </font>
    <font>
      <i/>
      <sz val="9"/>
      <name val="Univers 45 Light"/>
      <charset val="1"/>
    </font>
    <font>
      <b/>
      <sz val="10"/>
      <name val="Arial"/>
      <family val="2"/>
      <charset val="1"/>
    </font>
    <font>
      <b/>
      <sz val="9"/>
      <color rgb="FFFF0000"/>
      <name val="Arial"/>
      <family val="2"/>
      <charset val="1"/>
    </font>
    <font>
      <b/>
      <u/>
      <sz val="9"/>
      <name val="Arial"/>
      <family val="2"/>
      <charset val="1"/>
    </font>
    <font>
      <b/>
      <u/>
      <sz val="10"/>
      <name val="Arial"/>
      <family val="2"/>
      <charset val="1"/>
    </font>
    <font>
      <b/>
      <sz val="11"/>
      <name val="Arial"/>
      <family val="2"/>
      <charset val="1"/>
    </font>
    <font>
      <sz val="10"/>
      <color rgb="FFFFFFFF"/>
      <name val="Arial"/>
      <family val="2"/>
      <charset val="1"/>
    </font>
    <font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2F2F2"/>
      </patternFill>
    </fill>
    <fill>
      <patternFill patternType="solid">
        <fgColor rgb="FF008080"/>
        <bgColor rgb="FF008080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165" fontId="28" fillId="0" borderId="0" applyBorder="0" applyProtection="0"/>
    <xf numFmtId="9" fontId="28" fillId="0" borderId="0" applyBorder="0" applyProtection="0"/>
    <xf numFmtId="164" fontId="28" fillId="0" borderId="0" applyBorder="0" applyProtection="0"/>
    <xf numFmtId="0" fontId="29" fillId="0" borderId="0" applyNumberFormat="0" applyFill="0" applyBorder="0" applyAlignment="0" applyProtection="0"/>
  </cellStyleXfs>
  <cellXfs count="338">
    <xf numFmtId="0" fontId="0" fillId="0" borderId="0" xfId="0"/>
    <xf numFmtId="165" fontId="2" fillId="0" borderId="0" xfId="1" applyFont="1" applyBorder="1" applyAlignment="1" applyProtection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165" fontId="2" fillId="0" borderId="0" xfId="1" applyFont="1" applyBorder="1" applyProtection="1"/>
    <xf numFmtId="165" fontId="4" fillId="0" borderId="0" xfId="1" applyFont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165" fontId="2" fillId="0" borderId="0" xfId="1" applyFont="1" applyBorder="1" applyAlignment="1" applyProtection="1">
      <alignment horizontal="left"/>
      <protection locked="0"/>
    </xf>
    <xf numFmtId="14" fontId="4" fillId="0" borderId="0" xfId="1" applyNumberFormat="1" applyFont="1" applyBorder="1" applyAlignment="1" applyProtection="1">
      <alignment horizontal="left"/>
      <protection locked="0"/>
    </xf>
    <xf numFmtId="14" fontId="2" fillId="0" borderId="0" xfId="1" applyNumberFormat="1" applyFont="1" applyBorder="1" applyAlignment="1" applyProtection="1">
      <alignment horizontal="left"/>
      <protection locked="0"/>
    </xf>
    <xf numFmtId="14" fontId="2" fillId="0" borderId="0" xfId="1" applyNumberFormat="1" applyFont="1" applyBorder="1" applyAlignment="1" applyProtection="1">
      <alignment horizontal="left"/>
    </xf>
    <xf numFmtId="165" fontId="4" fillId="0" borderId="0" xfId="1" applyFont="1" applyBorder="1" applyAlignment="1" applyProtection="1">
      <alignment horizontal="left"/>
    </xf>
    <xf numFmtId="165" fontId="3" fillId="0" borderId="0" xfId="1" applyFont="1" applyBorder="1" applyAlignment="1" applyProtection="1">
      <alignment horizontal="left"/>
    </xf>
    <xf numFmtId="0" fontId="2" fillId="0" borderId="3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165" fontId="5" fillId="0" borderId="0" xfId="1" applyFont="1" applyBorder="1" applyProtection="1"/>
    <xf numFmtId="165" fontId="6" fillId="0" borderId="0" xfId="1" applyFont="1" applyBorder="1" applyProtection="1"/>
    <xf numFmtId="165" fontId="7" fillId="0" borderId="0" xfId="1" applyFont="1" applyBorder="1" applyProtection="1"/>
    <xf numFmtId="165" fontId="8" fillId="0" borderId="0" xfId="1" applyFont="1" applyBorder="1" applyProtection="1"/>
    <xf numFmtId="14" fontId="4" fillId="0" borderId="0" xfId="1" applyNumberFormat="1" applyFont="1" applyBorder="1" applyAlignment="1" applyProtection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165" fontId="2" fillId="0" borderId="7" xfId="1" applyFont="1" applyBorder="1" applyProtection="1"/>
    <xf numFmtId="4" fontId="2" fillId="0" borderId="6" xfId="1" applyNumberFormat="1" applyFont="1" applyBorder="1" applyAlignment="1" applyProtection="1">
      <alignment vertical="center"/>
    </xf>
    <xf numFmtId="4" fontId="2" fillId="0" borderId="7" xfId="0" applyNumberFormat="1" applyFont="1" applyBorder="1"/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2" fillId="0" borderId="7" xfId="1" applyNumberFormat="1" applyFont="1" applyBorder="1" applyAlignment="1" applyProtection="1">
      <alignment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5" fontId="2" fillId="0" borderId="9" xfId="1" applyFont="1" applyBorder="1" applyProtection="1"/>
    <xf numFmtId="4" fontId="2" fillId="0" borderId="8" xfId="1" applyNumberFormat="1" applyFont="1" applyBorder="1" applyAlignment="1" applyProtection="1">
      <alignment vertical="center"/>
    </xf>
    <xf numFmtId="4" fontId="2" fillId="0" borderId="8" xfId="0" applyNumberFormat="1" applyFont="1" applyBorder="1"/>
    <xf numFmtId="0" fontId="3" fillId="0" borderId="8" xfId="0" applyFont="1" applyBorder="1" applyAlignment="1">
      <alignment vertical="center"/>
    </xf>
    <xf numFmtId="165" fontId="2" fillId="0" borderId="2" xfId="1" applyFont="1" applyBorder="1" applyProtection="1"/>
    <xf numFmtId="4" fontId="2" fillId="0" borderId="2" xfId="0" applyNumberFormat="1" applyFont="1" applyBorder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2" fillId="0" borderId="0" xfId="0" applyFont="1"/>
    <xf numFmtId="1" fontId="12" fillId="0" borderId="0" xfId="0" applyNumberFormat="1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8" xfId="1" applyNumberFormat="1" applyFont="1" applyBorder="1" applyAlignment="1" applyProtection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/>
    <xf numFmtId="4" fontId="2" fillId="3" borderId="2" xfId="0" applyNumberFormat="1" applyFont="1" applyFill="1" applyBorder="1"/>
    <xf numFmtId="0" fontId="6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/>
    <xf numFmtId="4" fontId="2" fillId="0" borderId="6" xfId="1" applyNumberFormat="1" applyFont="1" applyBorder="1" applyProtection="1"/>
    <xf numFmtId="0" fontId="3" fillId="0" borderId="6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7" xfId="0" applyFont="1" applyBorder="1"/>
    <xf numFmtId="166" fontId="2" fillId="0" borderId="7" xfId="0" applyNumberFormat="1" applyFont="1" applyBorder="1"/>
    <xf numFmtId="4" fontId="2" fillId="0" borderId="7" xfId="1" applyNumberFormat="1" applyFont="1" applyBorder="1" applyProtection="1"/>
    <xf numFmtId="0" fontId="3" fillId="0" borderId="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8" xfId="0" applyFont="1" applyBorder="1"/>
    <xf numFmtId="166" fontId="2" fillId="0" borderId="8" xfId="0" applyNumberFormat="1" applyFont="1" applyBorder="1"/>
    <xf numFmtId="4" fontId="2" fillId="0" borderId="8" xfId="1" applyNumberFormat="1" applyFont="1" applyBorder="1" applyProtection="1"/>
    <xf numFmtId="0" fontId="3" fillId="0" borderId="8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166" fontId="4" fillId="0" borderId="2" xfId="0" applyNumberFormat="1" applyFont="1" applyBorder="1" applyAlignment="1">
      <alignment horizontal="center"/>
    </xf>
    <xf numFmtId="4" fontId="4" fillId="0" borderId="2" xfId="1" applyNumberFormat="1" applyFont="1" applyBorder="1" applyProtection="1"/>
    <xf numFmtId="167" fontId="2" fillId="0" borderId="0" xfId="2" applyNumberFormat="1" applyFont="1" applyBorder="1" applyAlignment="1" applyProtection="1">
      <alignment horizontal="left"/>
    </xf>
    <xf numFmtId="166" fontId="2" fillId="0" borderId="0" xfId="0" applyNumberFormat="1" applyFont="1"/>
    <xf numFmtId="4" fontId="2" fillId="0" borderId="0" xfId="0" applyNumberFormat="1" applyFont="1"/>
    <xf numFmtId="4" fontId="2" fillId="0" borderId="0" xfId="0" applyNumberFormat="1" applyFont="1" applyAlignment="1">
      <alignment horizontal="left"/>
    </xf>
    <xf numFmtId="4" fontId="11" fillId="0" borderId="0" xfId="0" applyNumberFormat="1" applyFont="1"/>
    <xf numFmtId="4" fontId="2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9" fillId="0" borderId="0" xfId="0" applyNumberFormat="1" applyFont="1"/>
    <xf numFmtId="165" fontId="2" fillId="0" borderId="0" xfId="0" applyNumberFormat="1" applyFont="1"/>
    <xf numFmtId="0" fontId="15" fillId="0" borderId="0" xfId="0" applyFont="1"/>
    <xf numFmtId="14" fontId="2" fillId="0" borderId="0" xfId="0" applyNumberFormat="1" applyFont="1"/>
    <xf numFmtId="0" fontId="3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" fontId="2" fillId="3" borderId="2" xfId="0" applyNumberFormat="1" applyFont="1" applyFill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9" fontId="2" fillId="0" borderId="2" xfId="0" applyNumberFormat="1" applyFont="1" applyBorder="1" applyAlignment="1">
      <alignment wrapText="1"/>
    </xf>
    <xf numFmtId="0" fontId="0" fillId="0" borderId="0" xfId="0" applyAlignment="1">
      <alignment horizontal="center"/>
    </xf>
    <xf numFmtId="3" fontId="2" fillId="0" borderId="6" xfId="0" applyNumberFormat="1" applyFont="1" applyBorder="1"/>
    <xf numFmtId="3" fontId="17" fillId="0" borderId="10" xfId="1" applyNumberFormat="1" applyFont="1" applyBorder="1" applyProtection="1"/>
    <xf numFmtId="169" fontId="17" fillId="0" borderId="10" xfId="1" applyNumberFormat="1" applyFont="1" applyBorder="1" applyProtection="1"/>
    <xf numFmtId="169" fontId="17" fillId="0" borderId="15" xfId="1" applyNumberFormat="1" applyFont="1" applyBorder="1" applyProtection="1"/>
    <xf numFmtId="170" fontId="17" fillId="0" borderId="6" xfId="2" applyNumberFormat="1" applyFont="1" applyBorder="1" applyProtection="1"/>
    <xf numFmtId="170" fontId="2" fillId="0" borderId="15" xfId="2" applyNumberFormat="1" applyFont="1" applyBorder="1" applyProtection="1"/>
    <xf numFmtId="170" fontId="3" fillId="0" borderId="15" xfId="2" applyNumberFormat="1" applyFont="1" applyBorder="1" applyProtection="1"/>
    <xf numFmtId="3" fontId="2" fillId="0" borderId="7" xfId="0" applyNumberFormat="1" applyFont="1" applyBorder="1"/>
    <xf numFmtId="14" fontId="2" fillId="0" borderId="7" xfId="0" applyNumberFormat="1" applyFont="1" applyBorder="1"/>
    <xf numFmtId="14" fontId="2" fillId="0" borderId="7" xfId="1" applyNumberFormat="1" applyFont="1" applyBorder="1" applyProtection="1"/>
    <xf numFmtId="3" fontId="17" fillId="0" borderId="11" xfId="1" applyNumberFormat="1" applyFont="1" applyBorder="1" applyProtection="1"/>
    <xf numFmtId="169" fontId="17" fillId="0" borderId="11" xfId="1" applyNumberFormat="1" applyFont="1" applyBorder="1" applyProtection="1"/>
    <xf numFmtId="169" fontId="17" fillId="0" borderId="13" xfId="1" applyNumberFormat="1" applyFont="1" applyBorder="1" applyProtection="1"/>
    <xf numFmtId="170" fontId="17" fillId="0" borderId="7" xfId="2" applyNumberFormat="1" applyFont="1" applyBorder="1" applyProtection="1"/>
    <xf numFmtId="170" fontId="2" fillId="0" borderId="13" xfId="2" applyNumberFormat="1" applyFont="1" applyBorder="1" applyProtection="1"/>
    <xf numFmtId="170" fontId="3" fillId="0" borderId="13" xfId="2" applyNumberFormat="1" applyFont="1" applyBorder="1" applyProtection="1"/>
    <xf numFmtId="3" fontId="2" fillId="0" borderId="8" xfId="0" applyNumberFormat="1" applyFont="1" applyBorder="1"/>
    <xf numFmtId="14" fontId="2" fillId="0" borderId="8" xfId="0" applyNumberFormat="1" applyFont="1" applyBorder="1"/>
    <xf numFmtId="14" fontId="2" fillId="0" borderId="8" xfId="1" applyNumberFormat="1" applyFont="1" applyBorder="1" applyProtection="1"/>
    <xf numFmtId="3" fontId="17" fillId="0" borderId="16" xfId="1" applyNumberFormat="1" applyFont="1" applyBorder="1" applyProtection="1"/>
    <xf numFmtId="169" fontId="17" fillId="0" borderId="16" xfId="1" applyNumberFormat="1" applyFont="1" applyBorder="1" applyProtection="1"/>
    <xf numFmtId="169" fontId="17" fillId="0" borderId="18" xfId="1" applyNumberFormat="1" applyFont="1" applyBorder="1" applyProtection="1"/>
    <xf numFmtId="170" fontId="17" fillId="0" borderId="8" xfId="2" applyNumberFormat="1" applyFont="1" applyBorder="1" applyProtection="1"/>
    <xf numFmtId="170" fontId="2" fillId="0" borderId="18" xfId="2" applyNumberFormat="1" applyFont="1" applyBorder="1" applyProtection="1"/>
    <xf numFmtId="170" fontId="3" fillId="0" borderId="18" xfId="2" applyNumberFormat="1" applyFont="1" applyBorder="1" applyProtection="1"/>
    <xf numFmtId="169" fontId="18" fillId="0" borderId="2" xfId="0" applyNumberFormat="1" applyFont="1" applyBorder="1"/>
    <xf numFmtId="4" fontId="2" fillId="0" borderId="0" xfId="0" applyNumberFormat="1" applyFont="1" applyAlignment="1">
      <alignment wrapText="1"/>
    </xf>
    <xf numFmtId="14" fontId="2" fillId="0" borderId="6" xfId="0" applyNumberFormat="1" applyFont="1" applyBorder="1"/>
    <xf numFmtId="14" fontId="2" fillId="0" borderId="6" xfId="1" applyNumberFormat="1" applyFont="1" applyBorder="1" applyProtection="1"/>
    <xf numFmtId="169" fontId="2" fillId="3" borderId="2" xfId="0" applyNumberFormat="1" applyFont="1" applyFill="1" applyBorder="1"/>
    <xf numFmtId="0" fontId="16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>
      <alignment wrapText="1"/>
    </xf>
    <xf numFmtId="169" fontId="2" fillId="0" borderId="6" xfId="1" applyNumberFormat="1" applyFont="1" applyBorder="1" applyProtection="1"/>
    <xf numFmtId="0" fontId="2" fillId="0" borderId="6" xfId="0" applyFont="1" applyBorder="1" applyAlignment="1">
      <alignment horizontal="center"/>
    </xf>
    <xf numFmtId="169" fontId="3" fillId="0" borderId="15" xfId="1" applyNumberFormat="1" applyFont="1" applyBorder="1" applyProtection="1"/>
    <xf numFmtId="169" fontId="2" fillId="0" borderId="7" xfId="1" applyNumberFormat="1" applyFont="1" applyBorder="1" applyProtection="1"/>
    <xf numFmtId="0" fontId="2" fillId="0" borderId="7" xfId="0" applyFont="1" applyBorder="1" applyAlignment="1">
      <alignment horizontal="center"/>
    </xf>
    <xf numFmtId="169" fontId="3" fillId="0" borderId="13" xfId="1" applyNumberFormat="1" applyFont="1" applyBorder="1" applyProtection="1"/>
    <xf numFmtId="169" fontId="2" fillId="0" borderId="8" xfId="1" applyNumberFormat="1" applyFont="1" applyBorder="1" applyProtection="1"/>
    <xf numFmtId="0" fontId="2" fillId="0" borderId="8" xfId="0" applyFont="1" applyBorder="1" applyAlignment="1">
      <alignment horizontal="center"/>
    </xf>
    <xf numFmtId="169" fontId="3" fillId="0" borderId="18" xfId="1" applyNumberFormat="1" applyFont="1" applyBorder="1" applyProtection="1"/>
    <xf numFmtId="169" fontId="2" fillId="0" borderId="15" xfId="1" applyNumberFormat="1" applyFont="1" applyBorder="1" applyAlignment="1" applyProtection="1">
      <alignment horizontal="left"/>
    </xf>
    <xf numFmtId="169" fontId="2" fillId="0" borderId="13" xfId="1" applyNumberFormat="1" applyFont="1" applyBorder="1" applyAlignment="1" applyProtection="1">
      <alignment horizontal="left"/>
    </xf>
    <xf numFmtId="169" fontId="2" fillId="0" borderId="18" xfId="1" applyNumberFormat="1" applyFont="1" applyBorder="1" applyAlignment="1" applyProtection="1">
      <alignment horizontal="left"/>
    </xf>
    <xf numFmtId="166" fontId="4" fillId="0" borderId="0" xfId="0" applyNumberFormat="1" applyFont="1" applyAlignment="1">
      <alignment horizontal="right"/>
    </xf>
    <xf numFmtId="4" fontId="4" fillId="0" borderId="0" xfId="0" applyNumberFormat="1" applyFont="1"/>
    <xf numFmtId="165" fontId="3" fillId="0" borderId="0" xfId="1" applyFont="1" applyBorder="1" applyAlignment="1" applyProtection="1">
      <alignment horizontal="center"/>
    </xf>
    <xf numFmtId="0" fontId="19" fillId="0" borderId="0" xfId="0" applyFont="1"/>
    <xf numFmtId="165" fontId="2" fillId="0" borderId="0" xfId="1" applyFont="1" applyBorder="1" applyProtection="1">
      <protection locked="0"/>
    </xf>
    <xf numFmtId="14" fontId="2" fillId="0" borderId="0" xfId="1" applyNumberFormat="1" applyFont="1" applyBorder="1" applyProtection="1">
      <protection locked="0"/>
    </xf>
    <xf numFmtId="0" fontId="4" fillId="0" borderId="4" xfId="0" applyFont="1" applyBorder="1"/>
    <xf numFmtId="10" fontId="2" fillId="0" borderId="2" xfId="0" applyNumberFormat="1" applyFont="1" applyBorder="1"/>
    <xf numFmtId="3" fontId="4" fillId="0" borderId="4" xfId="0" applyNumberFormat="1" applyFont="1" applyBorder="1" applyAlignment="1">
      <alignment horizontal="center"/>
    </xf>
    <xf numFmtId="168" fontId="2" fillId="0" borderId="22" xfId="0" applyNumberFormat="1" applyFont="1" applyBorder="1"/>
    <xf numFmtId="165" fontId="2" fillId="0" borderId="5" xfId="0" applyNumberFormat="1" applyFont="1" applyBorder="1"/>
    <xf numFmtId="0" fontId="20" fillId="0" borderId="0" xfId="0" applyFont="1"/>
    <xf numFmtId="0" fontId="21" fillId="0" borderId="0" xfId="0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4" fontId="12" fillId="4" borderId="1" xfId="0" applyNumberFormat="1" applyFont="1" applyFill="1" applyBorder="1"/>
    <xf numFmtId="169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171" fontId="12" fillId="0" borderId="1" xfId="0" applyNumberFormat="1" applyFont="1" applyBorder="1" applyAlignment="1">
      <alignment horizontal="right"/>
    </xf>
    <xf numFmtId="14" fontId="12" fillId="0" borderId="19" xfId="0" applyNumberFormat="1" applyFont="1" applyBorder="1" applyAlignment="1">
      <alignment horizontal="center"/>
    </xf>
    <xf numFmtId="0" fontId="12" fillId="0" borderId="19" xfId="0" applyFont="1" applyBorder="1"/>
    <xf numFmtId="4" fontId="12" fillId="0" borderId="19" xfId="0" applyNumberFormat="1" applyFont="1" applyBorder="1"/>
    <xf numFmtId="169" fontId="12" fillId="0" borderId="19" xfId="0" applyNumberFormat="1" applyFont="1" applyBorder="1" applyAlignment="1">
      <alignment horizontal="right"/>
    </xf>
    <xf numFmtId="172" fontId="12" fillId="0" borderId="19" xfId="0" applyNumberFormat="1" applyFont="1" applyBorder="1" applyAlignment="1">
      <alignment horizontal="center"/>
    </xf>
    <xf numFmtId="171" fontId="12" fillId="0" borderId="19" xfId="0" applyNumberFormat="1" applyFont="1" applyBorder="1" applyAlignment="1">
      <alignment horizontal="right"/>
    </xf>
    <xf numFmtId="1" fontId="12" fillId="0" borderId="19" xfId="0" applyNumberFormat="1" applyFont="1" applyBorder="1" applyAlignment="1">
      <alignment horizontal="center"/>
    </xf>
    <xf numFmtId="14" fontId="12" fillId="0" borderId="20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2" fontId="12" fillId="0" borderId="2" xfId="0" applyNumberFormat="1" applyFont="1" applyBorder="1"/>
    <xf numFmtId="4" fontId="12" fillId="0" borderId="2" xfId="0" applyNumberFormat="1" applyFont="1" applyBorder="1"/>
    <xf numFmtId="169" fontId="12" fillId="0" borderId="2" xfId="0" applyNumberFormat="1" applyFont="1" applyBorder="1" applyAlignment="1">
      <alignment horizontal="right"/>
    </xf>
    <xf numFmtId="168" fontId="12" fillId="0" borderId="2" xfId="0" applyNumberFormat="1" applyFont="1" applyBorder="1"/>
    <xf numFmtId="169" fontId="12" fillId="3" borderId="2" xfId="0" applyNumberFormat="1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0" fontId="21" fillId="0" borderId="0" xfId="0" applyFont="1"/>
    <xf numFmtId="3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/>
    <xf numFmtId="4" fontId="2" fillId="0" borderId="6" xfId="0" applyNumberFormat="1" applyFont="1" applyBorder="1"/>
    <xf numFmtId="4" fontId="19" fillId="0" borderId="6" xfId="0" applyNumberFormat="1" applyFont="1" applyBorder="1"/>
    <xf numFmtId="10" fontId="2" fillId="0" borderId="7" xfId="0" applyNumberFormat="1" applyFont="1" applyBorder="1"/>
    <xf numFmtId="4" fontId="19" fillId="0" borderId="7" xfId="0" applyNumberFormat="1" applyFont="1" applyBorder="1"/>
    <xf numFmtId="17" fontId="2" fillId="0" borderId="0" xfId="0" applyNumberFormat="1" applyFont="1"/>
    <xf numFmtId="165" fontId="2" fillId="0" borderId="0" xfId="0" applyNumberFormat="1" applyFont="1" applyAlignment="1">
      <alignment horizontal="center"/>
    </xf>
    <xf numFmtId="10" fontId="2" fillId="0" borderId="8" xfId="0" applyNumberFormat="1" applyFont="1" applyBorder="1"/>
    <xf numFmtId="4" fontId="19" fillId="0" borderId="8" xfId="0" applyNumberFormat="1" applyFont="1" applyBorder="1"/>
    <xf numFmtId="3" fontId="2" fillId="0" borderId="2" xfId="0" applyNumberFormat="1" applyFont="1" applyBorder="1"/>
    <xf numFmtId="14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72" fontId="2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4" fontId="16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0" fillId="0" borderId="2" xfId="0" applyBorder="1"/>
    <xf numFmtId="1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9" fontId="15" fillId="0" borderId="2" xfId="2" applyFont="1" applyBorder="1" applyAlignment="1" applyProtection="1">
      <alignment horizontal="center"/>
    </xf>
    <xf numFmtId="0" fontId="15" fillId="0" borderId="10" xfId="0" applyFont="1" applyBorder="1"/>
    <xf numFmtId="0" fontId="15" fillId="0" borderId="14" xfId="0" applyFont="1" applyBorder="1"/>
    <xf numFmtId="0" fontId="0" fillId="0" borderId="6" xfId="0" applyBorder="1"/>
    <xf numFmtId="169" fontId="15" fillId="0" borderId="6" xfId="1" applyNumberFormat="1" applyFont="1" applyBorder="1" applyProtection="1"/>
    <xf numFmtId="9" fontId="15" fillId="0" borderId="6" xfId="2" applyFont="1" applyBorder="1" applyAlignment="1" applyProtection="1">
      <alignment horizontal="center"/>
    </xf>
    <xf numFmtId="169" fontId="23" fillId="0" borderId="6" xfId="1" applyNumberFormat="1" applyFont="1" applyBorder="1" applyProtection="1"/>
    <xf numFmtId="0" fontId="15" fillId="0" borderId="11" xfId="0" applyFont="1" applyBorder="1"/>
    <xf numFmtId="0" fontId="15" fillId="0" borderId="12" xfId="0" applyFont="1" applyBorder="1"/>
    <xf numFmtId="0" fontId="0" fillId="0" borderId="7" xfId="0" applyBorder="1"/>
    <xf numFmtId="169" fontId="15" fillId="0" borderId="7" xfId="1" applyNumberFormat="1" applyFont="1" applyBorder="1" applyProtection="1"/>
    <xf numFmtId="9" fontId="15" fillId="0" borderId="7" xfId="2" applyFont="1" applyBorder="1" applyAlignment="1" applyProtection="1">
      <alignment horizontal="center"/>
    </xf>
    <xf numFmtId="169" fontId="23" fillId="0" borderId="7" xfId="1" applyNumberFormat="1" applyFont="1" applyBorder="1" applyProtection="1"/>
    <xf numFmtId="0" fontId="15" fillId="0" borderId="16" xfId="0" applyFont="1" applyBorder="1"/>
    <xf numFmtId="0" fontId="15" fillId="0" borderId="17" xfId="0" applyFont="1" applyBorder="1"/>
    <xf numFmtId="0" fontId="0" fillId="0" borderId="8" xfId="0" applyBorder="1"/>
    <xf numFmtId="169" fontId="15" fillId="0" borderId="8" xfId="1" applyNumberFormat="1" applyFont="1" applyBorder="1" applyProtection="1"/>
    <xf numFmtId="9" fontId="15" fillId="0" borderId="8" xfId="2" applyFont="1" applyBorder="1" applyAlignment="1" applyProtection="1">
      <alignment horizontal="center"/>
    </xf>
    <xf numFmtId="169" fontId="23" fillId="0" borderId="8" xfId="1" applyNumberFormat="1" applyFont="1" applyBorder="1" applyProtection="1"/>
    <xf numFmtId="169" fontId="15" fillId="3" borderId="2" xfId="0" applyNumberFormat="1" applyFont="1" applyFill="1" applyBorder="1"/>
    <xf numFmtId="169" fontId="15" fillId="0" borderId="2" xfId="0" applyNumberFormat="1" applyFont="1" applyBorder="1"/>
    <xf numFmtId="0" fontId="15" fillId="0" borderId="23" xfId="0" applyFont="1" applyBorder="1"/>
    <xf numFmtId="0" fontId="15" fillId="0" borderId="24" xfId="0" applyFont="1" applyBorder="1"/>
    <xf numFmtId="0" fontId="0" fillId="0" borderId="25" xfId="0" applyBorder="1"/>
    <xf numFmtId="169" fontId="15" fillId="0" borderId="25" xfId="1" applyNumberFormat="1" applyFont="1" applyBorder="1" applyProtection="1"/>
    <xf numFmtId="0" fontId="24" fillId="0" borderId="0" xfId="0" applyFont="1"/>
    <xf numFmtId="14" fontId="2" fillId="0" borderId="0" xfId="1" applyNumberFormat="1" applyFont="1" applyBorder="1" applyProtection="1"/>
    <xf numFmtId="0" fontId="25" fillId="0" borderId="0" xfId="0" applyFont="1" applyAlignment="1">
      <alignment horizontal="left"/>
    </xf>
    <xf numFmtId="14" fontId="16" fillId="0" borderId="0" xfId="0" applyNumberFormat="1" applyFont="1" applyAlignment="1">
      <alignment horizontal="left" wrapText="1"/>
    </xf>
    <xf numFmtId="0" fontId="26" fillId="0" borderId="0" xfId="0" applyFont="1"/>
    <xf numFmtId="0" fontId="0" fillId="5" borderId="2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27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29" xfId="0" applyBorder="1"/>
    <xf numFmtId="0" fontId="0" fillId="0" borderId="30" xfId="0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25" fillId="0" borderId="0" xfId="0" applyFont="1"/>
    <xf numFmtId="0" fontId="29" fillId="0" borderId="0" xfId="4"/>
    <xf numFmtId="165" fontId="2" fillId="0" borderId="25" xfId="1" applyFont="1" applyBorder="1" applyProtection="1"/>
    <xf numFmtId="4" fontId="2" fillId="2" borderId="10" xfId="1" applyNumberFormat="1" applyFont="1" applyFill="1" applyBorder="1" applyAlignment="1" applyProtection="1">
      <alignment vertical="center"/>
    </xf>
    <xf numFmtId="4" fontId="4" fillId="2" borderId="11" xfId="1" applyNumberFormat="1" applyFont="1" applyFill="1" applyBorder="1" applyAlignment="1" applyProtection="1">
      <alignment vertical="center"/>
    </xf>
    <xf numFmtId="4" fontId="4" fillId="2" borderId="4" xfId="1" applyNumberFormat="1" applyFont="1" applyFill="1" applyBorder="1" applyProtection="1"/>
    <xf numFmtId="4" fontId="2" fillId="0" borderId="13" xfId="0" applyNumberFormat="1" applyFont="1" applyBorder="1"/>
    <xf numFmtId="4" fontId="2" fillId="0" borderId="18" xfId="0" applyNumberFormat="1" applyFont="1" applyBorder="1"/>
    <xf numFmtId="4" fontId="2" fillId="0" borderId="21" xfId="0" applyNumberFormat="1" applyFont="1" applyBorder="1"/>
    <xf numFmtId="1" fontId="2" fillId="0" borderId="6" xfId="0" applyNumberFormat="1" applyFont="1" applyBorder="1" applyAlignment="1">
      <alignment vertical="center"/>
    </xf>
    <xf numFmtId="1" fontId="2" fillId="0" borderId="8" xfId="0" applyNumberFormat="1" applyFont="1" applyBorder="1" applyAlignment="1">
      <alignment vertical="center"/>
    </xf>
    <xf numFmtId="1" fontId="2" fillId="0" borderId="7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6" borderId="0" xfId="0" applyFont="1" applyFill="1"/>
    <xf numFmtId="0" fontId="29" fillId="0" borderId="0" xfId="4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65" fontId="2" fillId="0" borderId="0" xfId="1" applyFont="1" applyBorder="1" applyAlignment="1" applyProtection="1">
      <alignment horizontal="left"/>
    </xf>
    <xf numFmtId="14" fontId="2" fillId="0" borderId="0" xfId="1" applyNumberFormat="1" applyFont="1" applyBorder="1" applyAlignment="1" applyProtection="1">
      <alignment horizontal="left"/>
    </xf>
    <xf numFmtId="0" fontId="3" fillId="0" borderId="2" xfId="0" applyFont="1" applyBorder="1" applyAlignment="1">
      <alignment horizontal="center" vertical="center"/>
    </xf>
    <xf numFmtId="165" fontId="2" fillId="0" borderId="0" xfId="1" applyFont="1" applyBorder="1" applyAlignment="1" applyProtection="1">
      <alignment horizontal="left"/>
      <protection locked="0"/>
    </xf>
    <xf numFmtId="0" fontId="2" fillId="0" borderId="3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65" fontId="2" fillId="0" borderId="0" xfId="1" applyFont="1" applyBorder="1" applyAlignment="1" applyProtection="1">
      <alignment horizontal="center"/>
    </xf>
    <xf numFmtId="14" fontId="2" fillId="0" borderId="0" xfId="1" applyNumberFormat="1" applyFont="1" applyBorder="1" applyAlignment="1" applyProtection="1">
      <alignment horizontal="center"/>
    </xf>
    <xf numFmtId="0" fontId="0" fillId="0" borderId="2" xfId="0" applyBorder="1" applyAlignment="1">
      <alignment wrapText="1"/>
    </xf>
    <xf numFmtId="0" fontId="0" fillId="0" borderId="19" xfId="0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left" wrapText="1" indent="1"/>
    </xf>
    <xf numFmtId="0" fontId="0" fillId="0" borderId="20" xfId="0" applyBorder="1" applyAlignment="1">
      <alignment wrapText="1"/>
    </xf>
    <xf numFmtId="0" fontId="0" fillId="0" borderId="0" xfId="0" applyAlignment="1">
      <alignment wrapText="1"/>
    </xf>
    <xf numFmtId="0" fontId="22" fillId="0" borderId="19" xfId="0" applyFont="1" applyBorder="1" applyAlignment="1">
      <alignment wrapText="1"/>
    </xf>
    <xf numFmtId="0" fontId="0" fillId="0" borderId="19" xfId="0" applyBorder="1" applyAlignment="1">
      <alignment horizontal="left" wrapText="1" indent="3"/>
    </xf>
    <xf numFmtId="0" fontId="25" fillId="0" borderId="19" xfId="0" applyFont="1" applyBorder="1" applyAlignment="1">
      <alignment wrapText="1"/>
    </xf>
    <xf numFmtId="14" fontId="16" fillId="0" borderId="0" xfId="0" applyNumberFormat="1" applyFont="1" applyAlignment="1">
      <alignment horizontal="left" wrapText="1"/>
    </xf>
    <xf numFmtId="0" fontId="0" fillId="5" borderId="2" xfId="0" applyFill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5" fillId="0" borderId="31" xfId="0" applyFont="1" applyBorder="1" applyAlignment="1">
      <alignment wrapText="1"/>
    </xf>
    <xf numFmtId="0" fontId="22" fillId="5" borderId="26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169" fontId="12" fillId="0" borderId="6" xfId="1" applyNumberFormat="1" applyFont="1" applyBorder="1" applyAlignment="1" applyProtection="1"/>
    <xf numFmtId="169" fontId="12" fillId="0" borderId="7" xfId="1" applyNumberFormat="1" applyFont="1" applyBorder="1" applyAlignment="1" applyProtection="1"/>
    <xf numFmtId="169" fontId="12" fillId="0" borderId="8" xfId="1" applyNumberFormat="1" applyFont="1" applyBorder="1" applyAlignment="1" applyProtection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0" xfId="0" applyAlignment="1"/>
    <xf numFmtId="0" fontId="22" fillId="0" borderId="28" xfId="0" applyFont="1" applyBorder="1" applyAlignment="1"/>
    <xf numFmtId="0" fontId="22" fillId="0" borderId="31" xfId="0" applyFont="1" applyBorder="1" applyAlignment="1"/>
    <xf numFmtId="0" fontId="0" fillId="0" borderId="36" xfId="0" applyBorder="1" applyAlignment="1"/>
  </cellXfs>
  <cellStyles count="5">
    <cellStyle name="Lien hypertexte" xfId="4" builtinId="8"/>
    <cellStyle name="Milliers" xfId="1" builtinId="3"/>
    <cellStyle name="Normal" xfId="0" builtinId="0"/>
    <cellStyle name="Pourcentage" xfId="2" builtinId="5"/>
    <cellStyle name="Texte explicatif" xfId="3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38272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BE00F5-564E-5447-9ED8-B0CADE0821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495472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607C7E7-DF17-BA46-9560-15E09A7A67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660572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434B4C7-E8CC-9D46-A89B-66739C9A3E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444672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67CA55D-8026-2241-95F5-748B9ACD8C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419272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F2A43E-E8E2-9B4B-9288-52CA9E15DD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584372</xdr:colOff>
      <xdr:row>2</xdr:row>
      <xdr:rowOff>3156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5D819C9-D439-864A-9BB0-A530A49EC4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241300</xdr:colOff>
      <xdr:row>74</xdr:row>
      <xdr:rowOff>0</xdr:rowOff>
    </xdr:to>
    <xdr:sp macro="" textlink="">
      <xdr:nvSpPr>
        <xdr:cNvPr id="5126" name="shapetype_202" hidden="1">
          <a:extLst>
            <a:ext uri="{FF2B5EF4-FFF2-40B4-BE49-F238E27FC236}">
              <a16:creationId xmlns:a16="http://schemas.microsoft.com/office/drawing/2014/main" id="{0F3C4AFD-7BCB-9921-CD09-F64678C42D7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241300</xdr:colOff>
      <xdr:row>74</xdr:row>
      <xdr:rowOff>0</xdr:rowOff>
    </xdr:to>
    <xdr:sp macro="" textlink="">
      <xdr:nvSpPr>
        <xdr:cNvPr id="5124" name="shapetype_202" hidden="1">
          <a:extLst>
            <a:ext uri="{FF2B5EF4-FFF2-40B4-BE49-F238E27FC236}">
              <a16:creationId xmlns:a16="http://schemas.microsoft.com/office/drawing/2014/main" id="{28E514A5-BD7B-58DB-FAD1-51421C755D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241300</xdr:colOff>
      <xdr:row>74</xdr:row>
      <xdr:rowOff>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51B70A16-1854-8F25-74BE-7610595EB4F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533572</xdr:colOff>
      <xdr:row>1</xdr:row>
      <xdr:rowOff>219056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1F80752-0927-3A41-A8D4-571FC504A0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533572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FF90554-7002-A241-8B05-6D728FEEF0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317672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C24D10-85CF-D247-B8D2-1ED9D71B8B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76200</xdr:colOff>
      <xdr:row>73</xdr:row>
      <xdr:rowOff>88900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853F50BA-EEE3-D69C-D170-D2E12F12D35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101772</xdr:colOff>
      <xdr:row>1</xdr:row>
      <xdr:rowOff>219056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6F5ADBD-FEBB-A54A-81C9-EBF14E28D1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266872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8C1327-CA99-6A40-8487-B4ECB14537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4172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ictax.admin.ch/extern/fr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ictax.admin.ch/extern/fr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www.taxinfo.sv.fin.be.ch/taxinfo/ef6ae80e-87a5-41be-948b-d33fc38a22b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showGridLines="0" zoomScaleNormal="100" workbookViewId="0">
      <selection activeCell="F25" sqref="F25"/>
    </sheetView>
  </sheetViews>
  <sheetFormatPr defaultColWidth="8.85546875" defaultRowHeight="12.95"/>
  <cols>
    <col min="1" max="1" width="19.42578125"/>
    <col min="2" max="1025" width="12.28515625"/>
  </cols>
  <sheetData>
    <row r="1" spans="1:7" ht="21" customHeight="1">
      <c r="A1" s="7"/>
      <c r="E1" s="8" t="s">
        <v>0</v>
      </c>
      <c r="F1" s="8" t="s">
        <v>1</v>
      </c>
      <c r="G1" s="8" t="s">
        <v>2</v>
      </c>
    </row>
    <row r="2" spans="1:7" ht="21" customHeight="1">
      <c r="B2" s="9"/>
      <c r="C2" s="9"/>
      <c r="D2" s="9"/>
      <c r="E2" s="2" t="s">
        <v>3</v>
      </c>
      <c r="F2" s="2">
        <v>0</v>
      </c>
      <c r="G2" s="2">
        <v>1</v>
      </c>
    </row>
    <row r="3" spans="1:7">
      <c r="B3" s="9"/>
      <c r="C3" s="9"/>
      <c r="D3" s="9"/>
      <c r="E3" s="9"/>
      <c r="F3" s="9"/>
      <c r="G3" s="9"/>
    </row>
    <row r="4" spans="1:7">
      <c r="A4" s="10" t="s">
        <v>4</v>
      </c>
      <c r="B4" s="11"/>
      <c r="C4" s="9"/>
      <c r="D4" s="9"/>
      <c r="E4" s="12" t="s">
        <v>5</v>
      </c>
      <c r="F4" s="13"/>
      <c r="G4" s="9"/>
    </row>
    <row r="5" spans="1:7">
      <c r="A5" s="10" t="s">
        <v>6</v>
      </c>
      <c r="B5" s="14"/>
      <c r="C5" s="9"/>
      <c r="D5" s="9"/>
      <c r="E5" s="12" t="s">
        <v>7</v>
      </c>
      <c r="F5" s="15"/>
      <c r="G5" s="9"/>
    </row>
    <row r="6" spans="1:7">
      <c r="A6" s="10" t="s">
        <v>8</v>
      </c>
      <c r="B6" s="16"/>
      <c r="C6" s="9"/>
      <c r="D6" s="9"/>
      <c r="E6" s="12"/>
      <c r="F6" s="1"/>
      <c r="G6" s="9"/>
    </row>
    <row r="7" spans="1:7">
      <c r="A7" s="10" t="s">
        <v>9</v>
      </c>
      <c r="B7" s="17" t="s">
        <v>10</v>
      </c>
      <c r="C7" s="9"/>
      <c r="D7" s="9"/>
      <c r="E7" s="12" t="s">
        <v>11</v>
      </c>
      <c r="F7" s="13"/>
      <c r="G7" s="9"/>
    </row>
    <row r="8" spans="1:7">
      <c r="A8" s="10" t="s">
        <v>12</v>
      </c>
      <c r="B8" s="18" t="s">
        <v>13</v>
      </c>
      <c r="C8" s="9"/>
      <c r="D8" s="9"/>
      <c r="E8" s="12" t="s">
        <v>7</v>
      </c>
      <c r="F8" s="15"/>
      <c r="G8" s="9"/>
    </row>
    <row r="9" spans="1:7">
      <c r="A9" s="19"/>
      <c r="B9" s="19"/>
      <c r="C9" s="19"/>
      <c r="D9" s="19"/>
      <c r="E9" s="19"/>
      <c r="F9" s="19"/>
      <c r="G9" s="19"/>
    </row>
    <row r="10" spans="1:7">
      <c r="A10" s="9"/>
      <c r="B10" s="9"/>
      <c r="C10" s="9"/>
      <c r="D10" s="9"/>
      <c r="E10" s="9"/>
      <c r="F10" s="9"/>
      <c r="G10" s="9"/>
    </row>
    <row r="12" spans="1:7">
      <c r="A12" s="20" t="s">
        <v>14</v>
      </c>
    </row>
    <row r="15" spans="1:7">
      <c r="A15" s="21" t="s">
        <v>15</v>
      </c>
      <c r="B15" s="9" t="s">
        <v>16</v>
      </c>
    </row>
    <row r="16" spans="1:7">
      <c r="A16" s="21" t="s">
        <v>17</v>
      </c>
      <c r="B16" s="9" t="s">
        <v>18</v>
      </c>
    </row>
    <row r="17" spans="1:2">
      <c r="A17" s="21" t="s">
        <v>19</v>
      </c>
      <c r="B17" s="9" t="s">
        <v>20</v>
      </c>
    </row>
    <row r="18" spans="1:2">
      <c r="A18" s="21" t="s">
        <v>21</v>
      </c>
      <c r="B18" s="9" t="s">
        <v>22</v>
      </c>
    </row>
    <row r="19" spans="1:2">
      <c r="A19" s="21" t="s">
        <v>23</v>
      </c>
      <c r="B19" s="9" t="s">
        <v>24</v>
      </c>
    </row>
    <row r="20" spans="1:2">
      <c r="A20" s="21" t="s">
        <v>25</v>
      </c>
      <c r="B20" s="9" t="s">
        <v>26</v>
      </c>
    </row>
    <row r="21" spans="1:2">
      <c r="A21" s="21" t="s">
        <v>27</v>
      </c>
      <c r="B21" s="9" t="s">
        <v>28</v>
      </c>
    </row>
    <row r="22" spans="1:2">
      <c r="A22" s="21" t="s">
        <v>29</v>
      </c>
      <c r="B22" s="9" t="s">
        <v>30</v>
      </c>
    </row>
    <row r="23" spans="1:2">
      <c r="A23" s="21" t="s">
        <v>31</v>
      </c>
      <c r="B23" s="9" t="s">
        <v>32</v>
      </c>
    </row>
    <row r="24" spans="1:2">
      <c r="A24" s="21" t="s">
        <v>33</v>
      </c>
      <c r="B24" s="9" t="s">
        <v>34</v>
      </c>
    </row>
    <row r="25" spans="1:2">
      <c r="A25" s="20"/>
    </row>
    <row r="26" spans="1:2">
      <c r="A26" s="20"/>
    </row>
    <row r="27" spans="1:2">
      <c r="A27" s="20" t="s">
        <v>35</v>
      </c>
    </row>
    <row r="28" spans="1:2">
      <c r="A28" s="20"/>
    </row>
    <row r="29" spans="1:2">
      <c r="A29" s="20"/>
    </row>
    <row r="30" spans="1:2">
      <c r="A30" s="20"/>
    </row>
    <row r="31" spans="1:2">
      <c r="A31" s="20"/>
    </row>
    <row r="32" spans="1:2">
      <c r="A32" s="20"/>
    </row>
    <row r="33" spans="1:1">
      <c r="A33" s="20"/>
    </row>
    <row r="34" spans="1:1">
      <c r="A34" s="20"/>
    </row>
    <row r="36" spans="1:1">
      <c r="A36" s="22" t="s">
        <v>36</v>
      </c>
    </row>
    <row r="37" spans="1:1">
      <c r="A37" s="22"/>
    </row>
    <row r="38" spans="1:1">
      <c r="A38" s="23" t="s">
        <v>37</v>
      </c>
    </row>
    <row r="39" spans="1:1">
      <c r="A39" s="24" t="s">
        <v>38</v>
      </c>
    </row>
    <row r="40" spans="1:1">
      <c r="A40" s="25" t="s">
        <v>39</v>
      </c>
    </row>
  </sheetData>
  <pageMargins left="0.51180555555555496" right="0.47222222222222199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J47"/>
  <sheetViews>
    <sheetView showGridLines="0" zoomScaleNormal="100" workbookViewId="0">
      <selection sqref="A1:A1048576"/>
    </sheetView>
  </sheetViews>
  <sheetFormatPr defaultColWidth="8.85546875" defaultRowHeight="12.95"/>
  <cols>
    <col min="1" max="7" width="13.42578125"/>
    <col min="8" max="1025" width="11.28515625"/>
  </cols>
  <sheetData>
    <row r="1" spans="1:9" ht="21" customHeight="1">
      <c r="B1" s="9"/>
      <c r="C1" s="9"/>
      <c r="D1" s="9"/>
      <c r="F1" s="8" t="s">
        <v>0</v>
      </c>
      <c r="G1" s="8" t="s">
        <v>1</v>
      </c>
      <c r="H1" s="8" t="s">
        <v>2</v>
      </c>
    </row>
    <row r="2" spans="1:9" ht="21" customHeight="1">
      <c r="A2" s="9"/>
      <c r="B2" s="9"/>
      <c r="C2" s="9"/>
      <c r="D2" s="9"/>
      <c r="F2" s="2" t="s">
        <v>3</v>
      </c>
      <c r="G2" s="2">
        <v>31</v>
      </c>
      <c r="H2" s="2">
        <v>1</v>
      </c>
      <c r="I2" s="9"/>
    </row>
    <row r="3" spans="1:9">
      <c r="A3" s="9"/>
      <c r="B3" s="9"/>
      <c r="C3" s="9"/>
      <c r="D3" s="9"/>
      <c r="E3" s="9"/>
      <c r="F3" s="9"/>
      <c r="G3" s="9"/>
      <c r="H3" s="9"/>
      <c r="I3" s="9"/>
    </row>
    <row r="4" spans="1:9">
      <c r="A4" s="10" t="s">
        <v>4</v>
      </c>
      <c r="B4" s="17">
        <f>synthèse!B4</f>
        <v>0</v>
      </c>
      <c r="C4" s="9"/>
      <c r="D4" s="9"/>
      <c r="G4" s="12" t="s">
        <v>5</v>
      </c>
      <c r="H4" s="10"/>
      <c r="I4" s="9"/>
    </row>
    <row r="5" spans="1:9">
      <c r="A5" s="10" t="s">
        <v>6</v>
      </c>
      <c r="B5" s="26">
        <f>synthèse!B5</f>
        <v>0</v>
      </c>
      <c r="C5" s="9"/>
      <c r="D5" s="9"/>
      <c r="G5" s="12" t="s">
        <v>7</v>
      </c>
      <c r="H5" s="259"/>
      <c r="I5" s="9"/>
    </row>
    <row r="6" spans="1:9">
      <c r="A6" s="10" t="s">
        <v>8</v>
      </c>
      <c r="B6" s="16"/>
      <c r="C6" s="9"/>
      <c r="D6" s="9"/>
      <c r="G6" s="12"/>
      <c r="H6" s="177"/>
      <c r="I6" s="9"/>
    </row>
    <row r="7" spans="1:9">
      <c r="A7" s="10" t="s">
        <v>9</v>
      </c>
      <c r="B7" s="1" t="str">
        <f>synthèse!B7</f>
        <v>Trésorerie &amp; Opérations financières</v>
      </c>
      <c r="C7" s="9"/>
      <c r="D7" s="9"/>
      <c r="G7" s="12" t="s">
        <v>11</v>
      </c>
      <c r="H7" s="10"/>
      <c r="I7" s="9"/>
    </row>
    <row r="8" spans="1:9">
      <c r="A8" s="10" t="s">
        <v>12</v>
      </c>
      <c r="B8" s="18" t="str">
        <f>synthèse!B23</f>
        <v>Gestion de la trésorerie</v>
      </c>
      <c r="C8" s="9"/>
      <c r="D8" s="9"/>
      <c r="G8" s="12" t="s">
        <v>7</v>
      </c>
      <c r="H8" s="259"/>
      <c r="I8" s="9"/>
    </row>
    <row r="9" spans="1:9">
      <c r="A9" s="19"/>
      <c r="B9" s="19"/>
      <c r="C9" s="19"/>
      <c r="D9" s="19"/>
      <c r="E9" s="19"/>
      <c r="F9" s="19"/>
      <c r="G9" s="19"/>
      <c r="H9" s="1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27" t="s">
        <v>169</v>
      </c>
    </row>
    <row r="12" spans="1:9" ht="33" customHeight="1">
      <c r="A12" s="321" t="s">
        <v>170</v>
      </c>
      <c r="B12" s="321"/>
      <c r="C12" s="321"/>
      <c r="D12" s="321"/>
      <c r="E12" s="321"/>
      <c r="F12" s="321"/>
      <c r="G12" s="321"/>
      <c r="H12" s="321"/>
    </row>
    <row r="13" spans="1:9">
      <c r="A13" s="261"/>
      <c r="B13" s="261"/>
      <c r="C13" s="261"/>
      <c r="D13" s="261"/>
      <c r="E13" s="261"/>
      <c r="F13" s="261"/>
      <c r="G13" s="261"/>
      <c r="H13" s="261"/>
    </row>
    <row r="14" spans="1:9" ht="14.1">
      <c r="A14" s="262" t="s">
        <v>171</v>
      </c>
    </row>
    <row r="16" spans="1:9" ht="33.75" customHeight="1">
      <c r="A16" s="322" t="s">
        <v>18</v>
      </c>
      <c r="B16" s="322"/>
      <c r="C16" s="322"/>
      <c r="D16" s="322"/>
      <c r="E16" s="263" t="s">
        <v>172</v>
      </c>
      <c r="F16" s="322" t="s">
        <v>173</v>
      </c>
      <c r="G16" s="322"/>
      <c r="H16" s="322"/>
    </row>
    <row r="17" spans="1:10" s="86" customFormat="1" ht="39" customHeight="1">
      <c r="A17" s="323" t="s">
        <v>174</v>
      </c>
      <c r="B17" s="323"/>
      <c r="C17" s="323"/>
      <c r="D17" s="323"/>
      <c r="E17" s="292"/>
      <c r="F17" s="324"/>
      <c r="G17" s="324"/>
      <c r="H17" s="324"/>
    </row>
    <row r="18" spans="1:10" ht="17.25" customHeight="1">
      <c r="A18" s="313" t="s">
        <v>175</v>
      </c>
      <c r="B18" s="313"/>
      <c r="C18" s="313"/>
      <c r="D18" s="313"/>
      <c r="E18" s="264"/>
      <c r="F18" s="314"/>
      <c r="G18" s="314"/>
      <c r="H18" s="314"/>
    </row>
    <row r="19" spans="1:10" ht="17.25" customHeight="1">
      <c r="A19" s="313" t="s">
        <v>176</v>
      </c>
      <c r="B19" s="313"/>
      <c r="C19" s="313"/>
      <c r="D19" s="313"/>
      <c r="E19" s="264"/>
      <c r="F19" s="314"/>
      <c r="G19" s="314"/>
      <c r="H19" s="314"/>
    </row>
    <row r="20" spans="1:10" ht="24.75" customHeight="1">
      <c r="A20" s="318" t="s">
        <v>177</v>
      </c>
      <c r="B20" s="318"/>
      <c r="C20" s="318"/>
      <c r="D20" s="318"/>
      <c r="E20" s="264"/>
      <c r="F20" s="314"/>
      <c r="G20" s="314"/>
      <c r="H20" s="314"/>
    </row>
    <row r="21" spans="1:10" ht="18" customHeight="1">
      <c r="A21" s="313" t="s">
        <v>178</v>
      </c>
      <c r="B21" s="313"/>
      <c r="C21" s="313"/>
      <c r="D21" s="313"/>
      <c r="E21" s="264"/>
      <c r="F21" s="314"/>
      <c r="G21" s="314"/>
      <c r="H21" s="314"/>
    </row>
    <row r="22" spans="1:10" ht="21.75" customHeight="1">
      <c r="A22" s="320" t="s">
        <v>179</v>
      </c>
      <c r="B22" s="320"/>
      <c r="C22" s="320"/>
      <c r="D22" s="320"/>
      <c r="E22" s="264"/>
      <c r="F22" s="314"/>
      <c r="G22" s="314"/>
      <c r="H22" s="314"/>
    </row>
    <row r="23" spans="1:10" ht="19.5" customHeight="1">
      <c r="A23" s="313" t="s">
        <v>180</v>
      </c>
      <c r="B23" s="313"/>
      <c r="C23" s="313"/>
      <c r="D23" s="313"/>
      <c r="E23" s="264"/>
      <c r="F23" s="314"/>
      <c r="G23" s="314"/>
      <c r="H23" s="314"/>
      <c r="J23" s="265" t="s">
        <v>181</v>
      </c>
    </row>
    <row r="24" spans="1:10" ht="15.75" customHeight="1">
      <c r="A24" s="313" t="s">
        <v>182</v>
      </c>
      <c r="B24" s="313"/>
      <c r="C24" s="313"/>
      <c r="D24" s="313"/>
      <c r="E24" s="264"/>
      <c r="F24" s="314"/>
      <c r="G24" s="314"/>
      <c r="H24" s="314"/>
      <c r="J24" s="265" t="s">
        <v>183</v>
      </c>
    </row>
    <row r="25" spans="1:10" ht="29.25" customHeight="1">
      <c r="A25" s="313" t="s">
        <v>184</v>
      </c>
      <c r="B25" s="313"/>
      <c r="C25" s="313"/>
      <c r="D25" s="313"/>
      <c r="E25" s="264"/>
      <c r="F25" s="314"/>
      <c r="G25" s="314"/>
      <c r="H25" s="314"/>
      <c r="J25" s="265" t="s">
        <v>185</v>
      </c>
    </row>
    <row r="26" spans="1:10" ht="15.75" customHeight="1">
      <c r="A26" s="319" t="s">
        <v>186</v>
      </c>
      <c r="B26" s="319"/>
      <c r="C26" s="319"/>
      <c r="D26" s="319"/>
      <c r="E26" s="264"/>
      <c r="F26" s="314"/>
      <c r="G26" s="314"/>
      <c r="H26" s="314"/>
    </row>
    <row r="27" spans="1:10" ht="15.75" customHeight="1">
      <c r="A27" s="319" t="s">
        <v>187</v>
      </c>
      <c r="B27" s="319"/>
      <c r="C27" s="319"/>
      <c r="D27" s="319"/>
      <c r="E27" s="264"/>
      <c r="F27" s="314"/>
      <c r="G27" s="314"/>
      <c r="H27" s="314"/>
    </row>
    <row r="28" spans="1:10" ht="48.75" customHeight="1">
      <c r="A28" s="318" t="s">
        <v>188</v>
      </c>
      <c r="B28" s="318"/>
      <c r="C28" s="318"/>
      <c r="D28" s="318"/>
      <c r="E28" s="264"/>
      <c r="F28" s="314"/>
      <c r="G28" s="314"/>
      <c r="H28" s="314"/>
    </row>
    <row r="29" spans="1:10" ht="48" customHeight="1">
      <c r="A29" s="318" t="s">
        <v>189</v>
      </c>
      <c r="B29" s="318"/>
      <c r="C29" s="318"/>
      <c r="D29" s="318"/>
      <c r="E29" s="264"/>
      <c r="F29" s="314"/>
      <c r="G29" s="314"/>
      <c r="H29" s="314"/>
    </row>
    <row r="30" spans="1:10" ht="27" customHeight="1">
      <c r="A30" s="318" t="s">
        <v>190</v>
      </c>
      <c r="B30" s="318"/>
      <c r="C30" s="318"/>
      <c r="D30" s="318"/>
      <c r="E30" s="264"/>
      <c r="F30" s="314"/>
      <c r="G30" s="314"/>
      <c r="H30" s="314"/>
    </row>
    <row r="31" spans="1:10" ht="17.25" customHeight="1">
      <c r="A31" s="313" t="s">
        <v>191</v>
      </c>
      <c r="B31" s="313"/>
      <c r="C31" s="313"/>
      <c r="D31" s="313"/>
      <c r="E31" s="264"/>
      <c r="F31" s="314"/>
      <c r="G31" s="314"/>
      <c r="H31" s="314"/>
    </row>
    <row r="32" spans="1:10" ht="17.25" customHeight="1">
      <c r="A32" s="313" t="s">
        <v>192</v>
      </c>
      <c r="B32" s="313"/>
      <c r="C32" s="313"/>
      <c r="D32" s="313"/>
      <c r="E32" s="264"/>
      <c r="F32" s="314"/>
      <c r="G32" s="314"/>
      <c r="H32" s="314"/>
    </row>
    <row r="33" spans="1:8" ht="17.25" customHeight="1">
      <c r="A33" s="313" t="s">
        <v>193</v>
      </c>
      <c r="B33" s="313"/>
      <c r="C33" s="313"/>
      <c r="D33" s="313"/>
      <c r="E33" s="264"/>
      <c r="F33" s="314"/>
      <c r="G33" s="314"/>
      <c r="H33" s="314"/>
    </row>
    <row r="34" spans="1:8" ht="36.75" customHeight="1">
      <c r="A34" s="318" t="s">
        <v>194</v>
      </c>
      <c r="B34" s="318"/>
      <c r="C34" s="318"/>
      <c r="D34" s="318"/>
      <c r="E34" s="264"/>
      <c r="F34" s="314"/>
      <c r="G34" s="314"/>
      <c r="H34" s="314"/>
    </row>
    <row r="35" spans="1:8" ht="15.75" customHeight="1">
      <c r="A35" s="313" t="s">
        <v>195</v>
      </c>
      <c r="B35" s="313"/>
      <c r="C35" s="313"/>
      <c r="D35" s="313"/>
      <c r="E35" s="264"/>
      <c r="F35" s="314"/>
      <c r="G35" s="314"/>
      <c r="H35" s="314"/>
    </row>
    <row r="36" spans="1:8" ht="15.75" customHeight="1">
      <c r="A36" s="313" t="s">
        <v>196</v>
      </c>
      <c r="B36" s="313"/>
      <c r="C36" s="313"/>
      <c r="D36" s="313"/>
      <c r="E36" s="264"/>
      <c r="F36" s="314"/>
      <c r="G36" s="314"/>
      <c r="H36" s="314"/>
    </row>
    <row r="37" spans="1:8" ht="15.75" customHeight="1">
      <c r="A37" s="315" t="s">
        <v>187</v>
      </c>
      <c r="B37" s="315"/>
      <c r="C37" s="315"/>
      <c r="D37" s="315"/>
      <c r="E37" s="293"/>
      <c r="F37" s="316"/>
      <c r="G37" s="316"/>
      <c r="H37" s="316"/>
    </row>
    <row r="41" spans="1:8" ht="34.5" customHeight="1">
      <c r="A41" s="260" t="s">
        <v>67</v>
      </c>
    </row>
    <row r="42" spans="1:8" ht="46.5" customHeight="1">
      <c r="A42" s="317" t="s">
        <v>197</v>
      </c>
      <c r="B42" s="317"/>
      <c r="C42" s="317"/>
      <c r="D42" s="317"/>
      <c r="E42" s="266"/>
      <c r="F42" s="334"/>
      <c r="G42" s="334"/>
      <c r="H42" s="334"/>
    </row>
    <row r="45" spans="1:8">
      <c r="A45" s="260" t="s">
        <v>198</v>
      </c>
    </row>
    <row r="46" spans="1:8" ht="16.5" customHeight="1">
      <c r="A46" s="184" t="s">
        <v>199</v>
      </c>
    </row>
    <row r="47" spans="1:8" ht="110.25" customHeight="1">
      <c r="A47" s="312"/>
      <c r="B47" s="312"/>
      <c r="C47" s="312"/>
      <c r="D47" s="312"/>
      <c r="E47" s="312"/>
      <c r="F47" s="312"/>
      <c r="G47" s="312"/>
      <c r="H47" s="312"/>
    </row>
  </sheetData>
  <mergeCells count="48">
    <mergeCell ref="A12:H12"/>
    <mergeCell ref="A16:D16"/>
    <mergeCell ref="F16:H16"/>
    <mergeCell ref="A17:D17"/>
    <mergeCell ref="F17:H17"/>
    <mergeCell ref="A18:D18"/>
    <mergeCell ref="F18:H18"/>
    <mergeCell ref="A19:D19"/>
    <mergeCell ref="F19:H19"/>
    <mergeCell ref="A20:D20"/>
    <mergeCell ref="F20:H20"/>
    <mergeCell ref="A21:D21"/>
    <mergeCell ref="F21:H21"/>
    <mergeCell ref="A22:D22"/>
    <mergeCell ref="F22:H22"/>
    <mergeCell ref="A23:D23"/>
    <mergeCell ref="F23:H23"/>
    <mergeCell ref="A24:D24"/>
    <mergeCell ref="F24:H24"/>
    <mergeCell ref="A25:D25"/>
    <mergeCell ref="F25:H25"/>
    <mergeCell ref="A26:D26"/>
    <mergeCell ref="F26:H26"/>
    <mergeCell ref="A27:D27"/>
    <mergeCell ref="F27:H27"/>
    <mergeCell ref="A28:D28"/>
    <mergeCell ref="F28:H28"/>
    <mergeCell ref="A29:D29"/>
    <mergeCell ref="F29:H29"/>
    <mergeCell ref="A30:D30"/>
    <mergeCell ref="F30:H30"/>
    <mergeCell ref="A31:D31"/>
    <mergeCell ref="F31:H31"/>
    <mergeCell ref="A32:D32"/>
    <mergeCell ref="F32:H32"/>
    <mergeCell ref="A33:D33"/>
    <mergeCell ref="F33:H33"/>
    <mergeCell ref="A34:D34"/>
    <mergeCell ref="F34:H34"/>
    <mergeCell ref="A35:D35"/>
    <mergeCell ref="F35:H35"/>
    <mergeCell ref="A47:H47"/>
    <mergeCell ref="A36:D36"/>
    <mergeCell ref="F36:H36"/>
    <mergeCell ref="A37:D37"/>
    <mergeCell ref="F37:H37"/>
    <mergeCell ref="A42:D42"/>
    <mergeCell ref="F42:H42"/>
  </mergeCells>
  <dataValidations count="1">
    <dataValidation type="list" allowBlank="1" showInputMessage="1" showErrorMessage="1" sqref="E17:E21 E23:E24 E26:E37 E42" xr:uid="{00000000-0002-0000-1200-000000000000}">
      <formula1>Oui</formula1>
      <formula2>0</formula2>
    </dataValidation>
  </dataValidations>
  <pageMargins left="0.23611111111111099" right="0.15763888888888899" top="0.35416666666666702" bottom="0.47222222222222199" header="0.51180555555555496" footer="0.196527777777778"/>
  <pageSetup paperSize="0" scale="0" firstPageNumber="0" orientation="portrait" usePrinterDefaults="0" horizontalDpi="0" verticalDpi="0" copies="0"/>
  <headerFooter>
    <oddFooter>&amp;C&amp;"Univers 45 Light,Normal"&amp;8 Edité le [Date] &amp;T&amp;R&amp;"Univers 45 Light,Normal"&amp;8Page &amp;P</oddFooter>
  </headerFooter>
  <rowBreaks count="1" manualBreakCount="1">
    <brk id="40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I39"/>
  <sheetViews>
    <sheetView showGridLines="0" tabSelected="1" zoomScaleNormal="100" workbookViewId="0">
      <selection activeCell="J24" sqref="J24"/>
    </sheetView>
  </sheetViews>
  <sheetFormatPr defaultColWidth="8.85546875" defaultRowHeight="12.95"/>
  <cols>
    <col min="1" max="1" width="11.28515625"/>
    <col min="2" max="2" width="21.140625"/>
    <col min="3" max="1025" width="11.28515625"/>
  </cols>
  <sheetData>
    <row r="1" spans="1:9" ht="21" customHeight="1">
      <c r="B1" s="9"/>
      <c r="C1" s="9"/>
      <c r="D1" s="9"/>
      <c r="F1" s="8" t="s">
        <v>0</v>
      </c>
      <c r="G1" s="8" t="s">
        <v>1</v>
      </c>
      <c r="H1" s="8" t="s">
        <v>2</v>
      </c>
    </row>
    <row r="2" spans="1:9" ht="21" customHeight="1">
      <c r="A2" s="9"/>
      <c r="B2" s="9"/>
      <c r="C2" s="9"/>
      <c r="D2" s="9"/>
      <c r="F2" s="2" t="s">
        <v>3</v>
      </c>
      <c r="G2" s="2">
        <v>31</v>
      </c>
      <c r="H2" s="2">
        <v>2</v>
      </c>
      <c r="I2" s="9"/>
    </row>
    <row r="3" spans="1:9">
      <c r="A3" s="9"/>
      <c r="B3" s="9"/>
      <c r="C3" s="9"/>
      <c r="D3" s="9"/>
      <c r="E3" s="9"/>
      <c r="F3" s="9"/>
      <c r="G3" s="9"/>
      <c r="H3" s="9"/>
      <c r="I3" s="9"/>
    </row>
    <row r="4" spans="1:9">
      <c r="A4" s="10" t="s">
        <v>4</v>
      </c>
      <c r="B4" s="17">
        <f>synthèse!B4</f>
        <v>0</v>
      </c>
      <c r="C4" s="9"/>
      <c r="D4" s="9"/>
      <c r="G4" s="12" t="s">
        <v>5</v>
      </c>
      <c r="H4" s="10"/>
      <c r="I4" s="9"/>
    </row>
    <row r="5" spans="1:9">
      <c r="A5" s="10" t="s">
        <v>6</v>
      </c>
      <c r="B5" s="26">
        <f>synthèse!B5</f>
        <v>0</v>
      </c>
      <c r="C5" s="9"/>
      <c r="D5" s="9"/>
      <c r="G5" s="12" t="s">
        <v>7</v>
      </c>
      <c r="H5" s="259"/>
      <c r="I5" s="9"/>
    </row>
    <row r="6" spans="1:9">
      <c r="A6" s="10" t="s">
        <v>8</v>
      </c>
      <c r="B6" s="16"/>
      <c r="C6" s="9"/>
      <c r="D6" s="9"/>
      <c r="G6" s="12"/>
      <c r="H6" s="177"/>
      <c r="I6" s="9"/>
    </row>
    <row r="7" spans="1:9">
      <c r="A7" s="10" t="s">
        <v>9</v>
      </c>
      <c r="B7" s="1" t="str">
        <f>synthèse!B7</f>
        <v>Trésorerie &amp; Opérations financières</v>
      </c>
      <c r="C7" s="9"/>
      <c r="D7" s="9"/>
      <c r="G7" s="12" t="s">
        <v>11</v>
      </c>
      <c r="H7" s="10"/>
      <c r="I7" s="9"/>
    </row>
    <row r="8" spans="1:9">
      <c r="A8" s="10" t="s">
        <v>12</v>
      </c>
      <c r="B8" s="18" t="str">
        <f>synthèse!B24</f>
        <v>Analyse de la séparation des tâches</v>
      </c>
      <c r="C8" s="9"/>
      <c r="D8" s="9"/>
      <c r="G8" s="12" t="s">
        <v>7</v>
      </c>
      <c r="H8" s="259"/>
      <c r="I8" s="9"/>
    </row>
    <row r="9" spans="1:9">
      <c r="A9" s="19"/>
      <c r="B9" s="19"/>
      <c r="C9" s="19"/>
      <c r="D9" s="19"/>
      <c r="E9" s="19"/>
      <c r="F9" s="19"/>
      <c r="G9" s="19"/>
      <c r="H9" s="1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27" t="s">
        <v>200</v>
      </c>
    </row>
    <row r="12" spans="1:9" ht="20.25" customHeight="1">
      <c r="A12" s="321" t="s">
        <v>201</v>
      </c>
      <c r="B12" s="321"/>
      <c r="C12" s="321"/>
      <c r="D12" s="321"/>
      <c r="E12" s="321"/>
      <c r="F12" s="321"/>
      <c r="G12" s="321"/>
      <c r="H12" s="321"/>
    </row>
    <row r="13" spans="1:9" ht="31.5" customHeight="1">
      <c r="A13" s="27" t="s">
        <v>202</v>
      </c>
    </row>
    <row r="14" spans="1:9" ht="31.5" customHeight="1">
      <c r="A14" s="321" t="s">
        <v>203</v>
      </c>
      <c r="B14" s="321"/>
      <c r="C14" s="321"/>
      <c r="D14" s="321"/>
      <c r="E14" s="321"/>
      <c r="F14" s="321"/>
      <c r="G14" s="321"/>
      <c r="H14" s="321"/>
    </row>
    <row r="16" spans="1:9" ht="21" customHeight="1">
      <c r="A16" s="326" t="s">
        <v>204</v>
      </c>
      <c r="B16" s="326"/>
      <c r="C16" s="327" t="s">
        <v>205</v>
      </c>
      <c r="D16" s="327"/>
      <c r="E16" s="327"/>
      <c r="F16" s="327"/>
      <c r="G16" s="327"/>
      <c r="H16" s="327"/>
    </row>
    <row r="17" spans="1:8" ht="27" customHeight="1">
      <c r="A17" s="335" t="s">
        <v>18</v>
      </c>
      <c r="B17" s="335"/>
      <c r="C17" s="267"/>
      <c r="D17" s="267"/>
      <c r="E17" s="267"/>
      <c r="F17" s="267"/>
      <c r="G17" s="267"/>
      <c r="H17" s="268"/>
    </row>
    <row r="18" spans="1:8" ht="15.95" customHeight="1">
      <c r="A18" s="325" t="s">
        <v>206</v>
      </c>
      <c r="B18" s="325"/>
      <c r="C18" s="269"/>
      <c r="D18" s="269"/>
      <c r="E18" s="269"/>
      <c r="F18" s="269"/>
      <c r="G18" s="269"/>
      <c r="H18" s="270"/>
    </row>
    <row r="19" spans="1:8" ht="15.95" customHeight="1">
      <c r="A19" s="325" t="s">
        <v>207</v>
      </c>
      <c r="B19" s="325"/>
      <c r="C19" s="269"/>
      <c r="D19" s="269"/>
      <c r="E19" s="269"/>
      <c r="F19" s="269"/>
      <c r="G19" s="269"/>
      <c r="H19" s="270"/>
    </row>
    <row r="20" spans="1:8" ht="15.95" customHeight="1">
      <c r="A20" s="325" t="s">
        <v>208</v>
      </c>
      <c r="B20" s="325"/>
      <c r="C20" s="269"/>
      <c r="D20" s="269"/>
      <c r="E20" s="269"/>
      <c r="F20" s="269"/>
      <c r="G20" s="269"/>
      <c r="H20" s="270"/>
    </row>
    <row r="21" spans="1:8" ht="16.5" customHeight="1">
      <c r="A21" s="325" t="s">
        <v>209</v>
      </c>
      <c r="B21" s="325"/>
      <c r="C21" s="269"/>
      <c r="D21" s="269"/>
      <c r="E21" s="269"/>
      <c r="F21" s="269"/>
      <c r="G21" s="269"/>
      <c r="H21" s="270"/>
    </row>
    <row r="22" spans="1:8" ht="16.5" customHeight="1">
      <c r="A22" s="325" t="s">
        <v>210</v>
      </c>
      <c r="B22" s="325"/>
      <c r="C22" s="269"/>
      <c r="D22" s="269"/>
      <c r="E22" s="269"/>
      <c r="F22" s="269"/>
      <c r="G22" s="269"/>
      <c r="H22" s="270"/>
    </row>
    <row r="23" spans="1:8" ht="27" customHeight="1">
      <c r="A23" s="336" t="s">
        <v>211</v>
      </c>
      <c r="B23" s="336"/>
      <c r="C23" s="269"/>
      <c r="D23" s="269"/>
      <c r="E23" s="269"/>
      <c r="F23" s="269"/>
      <c r="G23" s="269"/>
      <c r="H23" s="270"/>
    </row>
    <row r="24" spans="1:8" ht="15" customHeight="1">
      <c r="A24" s="325" t="s">
        <v>212</v>
      </c>
      <c r="B24" s="325"/>
      <c r="C24" s="269"/>
      <c r="D24" s="269"/>
      <c r="E24" s="269"/>
      <c r="F24" s="269"/>
      <c r="G24" s="269"/>
      <c r="H24" s="270"/>
    </row>
    <row r="25" spans="1:8" ht="15" customHeight="1">
      <c r="A25" s="325" t="s">
        <v>213</v>
      </c>
      <c r="B25" s="325"/>
      <c r="C25" s="269"/>
      <c r="D25" s="269"/>
      <c r="E25" s="269"/>
      <c r="F25" s="269"/>
      <c r="G25" s="269"/>
      <c r="H25" s="270"/>
    </row>
    <row r="26" spans="1:8" ht="15" customHeight="1">
      <c r="A26" s="325" t="s">
        <v>214</v>
      </c>
      <c r="B26" s="325"/>
      <c r="C26" s="269"/>
      <c r="D26" s="269"/>
      <c r="E26" s="269"/>
      <c r="F26" s="269"/>
      <c r="G26" s="269"/>
      <c r="H26" s="270"/>
    </row>
    <row r="27" spans="1:8" ht="15" customHeight="1">
      <c r="A27" s="325" t="s">
        <v>215</v>
      </c>
      <c r="B27" s="325"/>
      <c r="C27" s="269"/>
      <c r="D27" s="269"/>
      <c r="E27" s="269"/>
      <c r="F27" s="269"/>
      <c r="G27" s="269"/>
      <c r="H27" s="270"/>
    </row>
    <row r="28" spans="1:8" ht="15" customHeight="1">
      <c r="A28" s="325" t="s">
        <v>216</v>
      </c>
      <c r="B28" s="325"/>
      <c r="C28" s="269"/>
      <c r="D28" s="269"/>
      <c r="E28" s="269"/>
      <c r="F28" s="269"/>
      <c r="G28" s="269"/>
      <c r="H28" s="270"/>
    </row>
    <row r="29" spans="1:8" ht="26.25" customHeight="1">
      <c r="A29" s="325" t="s">
        <v>217</v>
      </c>
      <c r="B29" s="325"/>
      <c r="C29" s="269"/>
      <c r="D29" s="269"/>
      <c r="E29" s="269"/>
      <c r="F29" s="269"/>
      <c r="G29" s="269"/>
      <c r="H29" s="270"/>
    </row>
    <row r="30" spans="1:8" ht="15" customHeight="1">
      <c r="A30" s="325" t="s">
        <v>209</v>
      </c>
      <c r="B30" s="325"/>
      <c r="C30" s="269"/>
      <c r="D30" s="269"/>
      <c r="E30" s="269"/>
      <c r="F30" s="269"/>
      <c r="G30" s="269"/>
      <c r="H30" s="270"/>
    </row>
    <row r="31" spans="1:8" ht="28.5" customHeight="1">
      <c r="A31" s="325" t="s">
        <v>218</v>
      </c>
      <c r="B31" s="325"/>
      <c r="C31" s="269"/>
      <c r="D31" s="269"/>
      <c r="E31" s="269"/>
      <c r="F31" s="269"/>
      <c r="G31" s="269"/>
      <c r="H31" s="270"/>
    </row>
    <row r="32" spans="1:8" ht="28.5" customHeight="1">
      <c r="A32" s="325" t="s">
        <v>219</v>
      </c>
      <c r="B32" s="325"/>
      <c r="C32" s="271"/>
      <c r="D32" s="271"/>
      <c r="E32" s="271"/>
      <c r="F32" s="271"/>
      <c r="G32" s="271"/>
      <c r="H32" s="272"/>
    </row>
    <row r="33" spans="1:8" ht="28.5" customHeight="1">
      <c r="A33" s="325" t="s">
        <v>220</v>
      </c>
      <c r="B33" s="325"/>
      <c r="C33" s="271"/>
      <c r="D33" s="271"/>
      <c r="E33" s="271"/>
      <c r="F33" s="271"/>
      <c r="G33" s="271"/>
      <c r="H33" s="272"/>
    </row>
    <row r="34" spans="1:8" ht="27" customHeight="1">
      <c r="A34" s="337"/>
      <c r="B34" s="337"/>
      <c r="C34" s="273"/>
      <c r="D34" s="273"/>
      <c r="E34" s="273"/>
      <c r="F34" s="273"/>
      <c r="G34" s="273"/>
      <c r="H34" s="274"/>
    </row>
    <row r="37" spans="1:8">
      <c r="A37" s="275" t="s">
        <v>221</v>
      </c>
    </row>
    <row r="39" spans="1:8" ht="102" customHeight="1">
      <c r="A39" s="312"/>
      <c r="B39" s="312"/>
      <c r="C39" s="312"/>
      <c r="D39" s="312"/>
      <c r="E39" s="312"/>
      <c r="F39" s="312"/>
      <c r="G39" s="312"/>
      <c r="H39" s="312"/>
    </row>
  </sheetData>
  <mergeCells count="23">
    <mergeCell ref="A12:H12"/>
    <mergeCell ref="A14:H14"/>
    <mergeCell ref="A16:B16"/>
    <mergeCell ref="C16:H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39:H39"/>
    <mergeCell ref="A28:B28"/>
    <mergeCell ref="A29:B29"/>
    <mergeCell ref="A30:B30"/>
    <mergeCell ref="A31:B31"/>
    <mergeCell ref="A32:B32"/>
  </mergeCells>
  <pageMargins left="0.35416666666666702" right="0.23611111111111099" top="0.35416666666666702" bottom="0.39374999999999999" header="0.51180555555555496" footer="0.196527777777778"/>
  <pageSetup paperSize="0" scale="0" firstPageNumber="0" orientation="portrait" usePrinterDefaults="0" horizontalDpi="0" verticalDpi="0" copies="0"/>
  <headerFooter>
    <oddFooter>&amp;C&amp;"Univers 45 Light,Normal"&amp;8Edité le &amp;D &amp;T&amp;R&amp;"Univers 45 Light,Normal"&amp;8Page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L35"/>
  <sheetViews>
    <sheetView showGridLines="0" zoomScaleNormal="100" workbookViewId="0">
      <selection activeCell="J11" sqref="J11:N11"/>
    </sheetView>
  </sheetViews>
  <sheetFormatPr defaultColWidth="8.85546875" defaultRowHeight="12.95"/>
  <cols>
    <col min="1" max="1" width="14.140625"/>
    <col min="2" max="2" width="22.140625"/>
    <col min="3" max="3" width="16.42578125"/>
    <col min="4" max="4" width="19.42578125" customWidth="1"/>
    <col min="5" max="5" width="14.7109375"/>
    <col min="8" max="8" width="15.7109375"/>
    <col min="9" max="9" width="14"/>
    <col min="10" max="11" width="14.42578125"/>
    <col min="12" max="1024" width="11.28515625"/>
  </cols>
  <sheetData>
    <row r="1" spans="1:12" ht="21" customHeight="1">
      <c r="A1" s="7"/>
      <c r="B1" s="9"/>
      <c r="C1" s="9"/>
      <c r="I1" s="8" t="s">
        <v>0</v>
      </c>
      <c r="J1" s="8" t="s">
        <v>1</v>
      </c>
      <c r="K1" s="8" t="s">
        <v>2</v>
      </c>
    </row>
    <row r="2" spans="1:12" ht="21" customHeight="1">
      <c r="A2" s="9"/>
      <c r="B2" s="9"/>
      <c r="C2" s="9"/>
      <c r="I2" s="2" t="s">
        <v>3</v>
      </c>
      <c r="J2" s="2">
        <v>1</v>
      </c>
      <c r="K2" s="2">
        <v>1</v>
      </c>
    </row>
    <row r="3" spans="1:12">
      <c r="A3" s="9"/>
      <c r="B3" s="9"/>
      <c r="C3" s="9"/>
      <c r="I3" s="9"/>
      <c r="J3" s="9"/>
      <c r="K3" s="9"/>
    </row>
    <row r="4" spans="1:12">
      <c r="A4" s="10" t="s">
        <v>4</v>
      </c>
      <c r="B4" s="17">
        <f>synthèse!B4</f>
        <v>0</v>
      </c>
      <c r="C4" s="9"/>
      <c r="I4" s="12" t="s">
        <v>5</v>
      </c>
      <c r="J4" s="13"/>
      <c r="K4" s="9"/>
    </row>
    <row r="5" spans="1:12">
      <c r="A5" s="10" t="s">
        <v>6</v>
      </c>
      <c r="B5" s="26">
        <f>synthèse!B5</f>
        <v>0</v>
      </c>
      <c r="C5" s="9"/>
      <c r="I5" s="12" t="s">
        <v>7</v>
      </c>
      <c r="J5" s="15"/>
      <c r="K5" s="9"/>
    </row>
    <row r="6" spans="1:12">
      <c r="A6" s="10" t="s">
        <v>8</v>
      </c>
      <c r="B6" s="16"/>
      <c r="C6" s="9"/>
      <c r="I6" s="12"/>
      <c r="J6" s="1"/>
      <c r="K6" s="9"/>
    </row>
    <row r="7" spans="1:12">
      <c r="A7" s="10" t="s">
        <v>9</v>
      </c>
      <c r="B7" s="1" t="str">
        <f>synthèse!B7</f>
        <v>Trésorerie &amp; Opérations financières</v>
      </c>
      <c r="C7" s="9"/>
      <c r="I7" s="12" t="s">
        <v>11</v>
      </c>
      <c r="J7" s="13"/>
      <c r="K7" s="9"/>
    </row>
    <row r="8" spans="1:12">
      <c r="A8" s="10" t="s">
        <v>12</v>
      </c>
      <c r="B8" s="18" t="str">
        <f>synthèse!B15</f>
        <v>Comptes Bancaires</v>
      </c>
      <c r="C8" s="9"/>
      <c r="I8" s="12" t="s">
        <v>7</v>
      </c>
      <c r="J8" s="15"/>
      <c r="K8" s="9"/>
    </row>
    <row r="9" spans="1:1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>
      <c r="A10" s="9"/>
      <c r="B10" s="9"/>
      <c r="C10" s="9"/>
      <c r="D10" s="9"/>
      <c r="E10" s="9"/>
      <c r="F10" s="9"/>
      <c r="G10" s="9"/>
      <c r="H10" s="9"/>
      <c r="I10" s="9"/>
    </row>
    <row r="11" spans="1:12">
      <c r="A11" s="27" t="s">
        <v>40</v>
      </c>
      <c r="B11" s="9"/>
      <c r="C11" s="9"/>
      <c r="D11" s="9"/>
      <c r="E11" s="9"/>
      <c r="F11" s="9"/>
      <c r="G11" s="9"/>
      <c r="H11" s="9"/>
      <c r="I11" s="9"/>
      <c r="J11" t="s">
        <v>41</v>
      </c>
      <c r="K11" s="276" t="s">
        <v>42</v>
      </c>
    </row>
    <row r="12" spans="1:12">
      <c r="A12" s="28" t="s">
        <v>43</v>
      </c>
      <c r="B12" s="9"/>
      <c r="C12" s="9"/>
      <c r="D12" s="9"/>
      <c r="E12" s="9"/>
      <c r="F12" s="9"/>
      <c r="G12" s="9"/>
      <c r="H12" s="9"/>
      <c r="I12" s="9"/>
    </row>
    <row r="13" spans="1:12">
      <c r="A13" s="28" t="s">
        <v>44</v>
      </c>
      <c r="B13" s="9"/>
      <c r="C13" s="9"/>
      <c r="D13" s="9"/>
      <c r="E13" s="9"/>
      <c r="F13" s="9"/>
      <c r="G13" s="9"/>
      <c r="H13" s="9"/>
      <c r="I13" s="9"/>
    </row>
    <row r="14" spans="1:12">
      <c r="A14" s="28" t="s">
        <v>45</v>
      </c>
      <c r="B14" s="9"/>
      <c r="C14" s="9"/>
      <c r="D14" s="9"/>
      <c r="E14" s="9"/>
      <c r="F14" s="9"/>
      <c r="G14" s="9"/>
      <c r="H14" s="9"/>
      <c r="I14" s="9"/>
    </row>
    <row r="15" spans="1:12">
      <c r="A15" s="9"/>
      <c r="B15" s="9"/>
      <c r="C15" s="9"/>
      <c r="D15" s="9"/>
      <c r="E15" s="9"/>
      <c r="F15" s="9"/>
      <c r="G15" s="9"/>
      <c r="H15" s="9"/>
      <c r="I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</row>
    <row r="17" spans="1:12">
      <c r="A17" s="29" t="s">
        <v>46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9"/>
      <c r="B18" s="9"/>
      <c r="C18" s="9"/>
      <c r="D18" s="9"/>
      <c r="E18" s="30" t="s">
        <v>47</v>
      </c>
      <c r="F18" s="9"/>
      <c r="G18" s="9"/>
      <c r="H18" s="30" t="s">
        <v>48</v>
      </c>
      <c r="I18" s="30" t="s">
        <v>49</v>
      </c>
      <c r="J18" s="9"/>
      <c r="K18" s="9"/>
      <c r="L18" s="9"/>
    </row>
    <row r="19" spans="1:12" s="33" customFormat="1" ht="27" customHeight="1">
      <c r="A19" s="6" t="s">
        <v>50</v>
      </c>
      <c r="B19" s="6" t="s">
        <v>51</v>
      </c>
      <c r="C19" s="31" t="s">
        <v>52</v>
      </c>
      <c r="D19" s="6" t="s">
        <v>53</v>
      </c>
      <c r="E19" s="32" t="s">
        <v>54</v>
      </c>
      <c r="F19" s="32" t="s">
        <v>55</v>
      </c>
      <c r="G19" s="32" t="s">
        <v>56</v>
      </c>
      <c r="H19" s="6" t="s">
        <v>57</v>
      </c>
      <c r="I19" s="6" t="s">
        <v>58</v>
      </c>
      <c r="J19" s="295" t="s">
        <v>59</v>
      </c>
      <c r="K19" s="295"/>
      <c r="L19" s="6" t="s">
        <v>60</v>
      </c>
    </row>
    <row r="20" spans="1:12">
      <c r="A20" s="284">
        <v>102</v>
      </c>
      <c r="B20" s="34"/>
      <c r="C20" s="278"/>
      <c r="D20" s="88"/>
      <c r="E20" s="281">
        <f>C20+D20</f>
        <v>0</v>
      </c>
      <c r="F20" s="277"/>
      <c r="G20" s="277"/>
      <c r="H20" s="36"/>
      <c r="I20" s="37">
        <f>E20-H20</f>
        <v>0</v>
      </c>
      <c r="J20" s="296"/>
      <c r="K20" s="296"/>
      <c r="L20" s="38"/>
    </row>
    <row r="21" spans="1:12">
      <c r="A21" s="286">
        <v>102</v>
      </c>
      <c r="B21" s="39"/>
      <c r="C21" s="279"/>
      <c r="D21" s="37"/>
      <c r="E21" s="281">
        <f>C21+D21</f>
        <v>0</v>
      </c>
      <c r="F21" s="35"/>
      <c r="G21" s="35"/>
      <c r="H21" s="40"/>
      <c r="I21" s="37">
        <f>E21-H21</f>
        <v>0</v>
      </c>
      <c r="J21" s="297"/>
      <c r="K21" s="297"/>
      <c r="L21" s="41"/>
    </row>
    <row r="22" spans="1:12">
      <c r="A22" s="286">
        <v>102</v>
      </c>
      <c r="B22" s="39"/>
      <c r="C22" s="279"/>
      <c r="D22" s="37"/>
      <c r="E22" s="281">
        <f>C22+D22</f>
        <v>0</v>
      </c>
      <c r="F22" s="35"/>
      <c r="G22" s="35"/>
      <c r="H22" s="40"/>
      <c r="I22" s="37">
        <f>E22-H22</f>
        <v>0</v>
      </c>
      <c r="J22" s="297"/>
      <c r="K22" s="297"/>
      <c r="L22" s="41"/>
    </row>
    <row r="23" spans="1:12">
      <c r="A23" s="286">
        <v>102</v>
      </c>
      <c r="B23" s="39"/>
      <c r="C23" s="279"/>
      <c r="D23" s="37"/>
      <c r="E23" s="281">
        <f>C23+D23</f>
        <v>0</v>
      </c>
      <c r="F23" s="35"/>
      <c r="G23" s="35"/>
      <c r="H23" s="40"/>
      <c r="I23" s="37">
        <f>E23-H23</f>
        <v>0</v>
      </c>
      <c r="J23" s="297"/>
      <c r="K23" s="297"/>
      <c r="L23" s="41"/>
    </row>
    <row r="24" spans="1:12">
      <c r="A24" s="285">
        <v>102</v>
      </c>
      <c r="B24" s="42"/>
      <c r="C24" s="279"/>
      <c r="D24" s="94"/>
      <c r="E24" s="282">
        <f>C24+D24</f>
        <v>0</v>
      </c>
      <c r="F24" s="43"/>
      <c r="G24" s="43"/>
      <c r="H24" s="44"/>
      <c r="I24" s="45">
        <f>E24-H24</f>
        <v>0</v>
      </c>
      <c r="J24" s="294"/>
      <c r="K24" s="294"/>
      <c r="L24" s="46"/>
    </row>
    <row r="25" spans="1:12">
      <c r="A25" s="9"/>
      <c r="B25" s="5" t="s">
        <v>61</v>
      </c>
      <c r="C25" s="280">
        <f>SUM(C20:C24)</f>
        <v>0</v>
      </c>
      <c r="D25" s="48">
        <f>SUM(D20:D24)</f>
        <v>0</v>
      </c>
      <c r="E25" s="283">
        <f>SUM(E20:E24)</f>
        <v>0</v>
      </c>
      <c r="F25" s="47"/>
      <c r="G25" s="47"/>
      <c r="H25" s="48">
        <f>SUM(H20:H24)</f>
        <v>0</v>
      </c>
      <c r="I25" s="9"/>
      <c r="J25" s="9"/>
      <c r="K25" s="9"/>
      <c r="L25" s="9"/>
    </row>
    <row r="26" spans="1:1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>
      <c r="A27" s="49"/>
      <c r="B27" s="49"/>
      <c r="C27" s="49"/>
      <c r="D27" s="50"/>
      <c r="E27" s="50"/>
      <c r="F27" s="50"/>
      <c r="G27" s="50"/>
      <c r="H27" s="49"/>
      <c r="I27" s="49"/>
      <c r="J27" s="49"/>
      <c r="K27" s="51"/>
      <c r="L27" s="9"/>
    </row>
    <row r="28" spans="1:12">
      <c r="A28" s="52"/>
      <c r="B28" s="52"/>
      <c r="C28" s="52"/>
      <c r="D28" s="53"/>
      <c r="E28" s="53"/>
      <c r="F28" s="53"/>
      <c r="G28" s="53"/>
      <c r="H28" s="52"/>
      <c r="I28" s="52"/>
      <c r="J28" s="52"/>
      <c r="K28" s="54"/>
      <c r="L28" s="9"/>
    </row>
    <row r="29" spans="1:12">
      <c r="A29" s="55" t="s">
        <v>62</v>
      </c>
      <c r="B29" s="52"/>
      <c r="C29" s="52"/>
      <c r="D29" s="53"/>
      <c r="E29" s="53"/>
      <c r="F29" s="53"/>
      <c r="G29" s="53"/>
      <c r="H29" s="52"/>
      <c r="I29" s="52"/>
      <c r="J29" s="52"/>
      <c r="K29" s="54"/>
      <c r="L29" s="9"/>
    </row>
    <row r="30" spans="1:12">
      <c r="A30" s="56"/>
      <c r="B30" s="56"/>
      <c r="C30" s="56"/>
      <c r="D30" s="57"/>
      <c r="E30" s="57"/>
      <c r="F30" s="57"/>
      <c r="G30" s="57"/>
      <c r="H30" s="52"/>
      <c r="I30" s="52"/>
      <c r="J30" s="52"/>
      <c r="K30" s="54"/>
      <c r="L30" s="9"/>
    </row>
    <row r="31" spans="1:12">
      <c r="A31" s="58" t="s">
        <v>63</v>
      </c>
      <c r="B31" s="56"/>
      <c r="C31" s="59">
        <v>0</v>
      </c>
      <c r="D31" s="58" t="s">
        <v>64</v>
      </c>
      <c r="E31" s="57"/>
      <c r="F31" s="57"/>
      <c r="G31" s="57"/>
      <c r="H31" s="52"/>
      <c r="I31" s="52"/>
      <c r="J31" s="52"/>
      <c r="K31" s="54"/>
      <c r="L31" s="9"/>
    </row>
    <row r="32" spans="1:12">
      <c r="A32" s="58" t="s">
        <v>65</v>
      </c>
      <c r="B32" s="60"/>
      <c r="C32" s="59">
        <v>0</v>
      </c>
      <c r="D32" s="58" t="s">
        <v>64</v>
      </c>
      <c r="E32" s="61"/>
      <c r="F32" s="61"/>
      <c r="G32" s="61"/>
      <c r="H32" s="62"/>
      <c r="I32" s="9"/>
      <c r="J32" s="9"/>
      <c r="K32" s="9"/>
      <c r="L32" s="9"/>
    </row>
    <row r="33" spans="1:12">
      <c r="A33" s="58" t="s">
        <v>66</v>
      </c>
      <c r="B33" s="60"/>
      <c r="C33" s="59">
        <v>0</v>
      </c>
      <c r="D33" s="58" t="s">
        <v>64</v>
      </c>
      <c r="E33" s="61"/>
      <c r="F33" s="61"/>
      <c r="G33" s="61"/>
      <c r="H33" s="62"/>
      <c r="I33" s="9"/>
      <c r="J33" s="9"/>
      <c r="K33" s="9"/>
      <c r="L33" s="9"/>
    </row>
    <row r="34" spans="1:12">
      <c r="A34" s="58"/>
      <c r="B34" s="58"/>
      <c r="C34" s="58"/>
      <c r="D34" s="58"/>
      <c r="E34" s="58"/>
      <c r="F34" s="58"/>
      <c r="G34" s="58"/>
      <c r="H34" s="9"/>
      <c r="I34" s="9"/>
      <c r="J34" s="9"/>
      <c r="K34" s="9"/>
      <c r="L34" s="9"/>
    </row>
    <row r="35" spans="1:12">
      <c r="A35" s="63" t="s">
        <v>67</v>
      </c>
      <c r="B35" s="58"/>
      <c r="C35" s="58"/>
      <c r="D35" s="58"/>
      <c r="E35" s="58"/>
      <c r="F35" s="58"/>
      <c r="G35" s="58"/>
      <c r="H35" s="9"/>
      <c r="I35" s="9"/>
      <c r="J35" s="9"/>
      <c r="K35" s="9"/>
      <c r="L35" s="9"/>
    </row>
  </sheetData>
  <mergeCells count="6">
    <mergeCell ref="J24:K24"/>
    <mergeCell ref="J19:K19"/>
    <mergeCell ref="J20:K20"/>
    <mergeCell ref="J21:K21"/>
    <mergeCell ref="J22:K22"/>
    <mergeCell ref="J23:K23"/>
  </mergeCells>
  <hyperlinks>
    <hyperlink ref="K11" r:id="rId1" location="/ratelist" xr:uid="{3314090F-949D-2740-B1AE-81333BD182D5}"/>
  </hyperlinks>
  <pageMargins left="0.32013888888888897" right="0.24027777777777801" top="0.54027777777777797" bottom="0.34027777777777801" header="0.51180555555555496" footer="0.2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N32"/>
  <sheetViews>
    <sheetView showGridLines="0" zoomScaleNormal="100" workbookViewId="0">
      <selection activeCell="J11" sqref="J11:N11"/>
    </sheetView>
  </sheetViews>
  <sheetFormatPr defaultColWidth="8.85546875" defaultRowHeight="12.95"/>
  <cols>
    <col min="1" max="1" width="14.42578125"/>
    <col min="2" max="2" width="17.28515625"/>
    <col min="3" max="3" width="13.42578125"/>
    <col min="4" max="4" width="13.7109375" customWidth="1"/>
    <col min="5" max="5" width="5.7109375" bestFit="1" customWidth="1"/>
    <col min="6" max="7" width="13.7109375" customWidth="1"/>
    <col min="8" max="1028" width="11.28515625"/>
  </cols>
  <sheetData>
    <row r="1" spans="1:14" ht="21" customHeight="1">
      <c r="A1" s="7"/>
      <c r="B1" s="9"/>
      <c r="C1" s="9"/>
      <c r="D1" s="9"/>
      <c r="E1" s="9"/>
      <c r="F1" s="9"/>
      <c r="G1" s="9"/>
      <c r="H1" s="9"/>
      <c r="I1" s="8" t="s">
        <v>0</v>
      </c>
      <c r="J1" s="8" t="s">
        <v>1</v>
      </c>
      <c r="K1" s="8" t="s">
        <v>2</v>
      </c>
    </row>
    <row r="2" spans="1:14" ht="21" customHeight="1">
      <c r="A2" s="9"/>
      <c r="B2" s="9"/>
      <c r="C2" s="9"/>
      <c r="D2" s="9"/>
      <c r="E2" s="9"/>
      <c r="F2" s="9"/>
      <c r="G2" s="9"/>
      <c r="H2" s="9"/>
      <c r="I2" s="2" t="s">
        <v>3</v>
      </c>
      <c r="J2" s="2">
        <v>2</v>
      </c>
      <c r="K2" s="2">
        <v>1</v>
      </c>
      <c r="L2" s="9"/>
      <c r="M2" s="9"/>
      <c r="N2" s="9"/>
    </row>
    <row r="3" spans="1:1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>
      <c r="A4" s="10" t="s">
        <v>4</v>
      </c>
      <c r="B4" s="17">
        <f>synthèse!B4</f>
        <v>0</v>
      </c>
      <c r="C4" s="9"/>
      <c r="D4" s="9"/>
      <c r="E4" s="9"/>
      <c r="F4" s="9"/>
      <c r="G4" s="9"/>
      <c r="H4" s="9"/>
      <c r="I4" s="12" t="s">
        <v>5</v>
      </c>
      <c r="J4" s="1"/>
      <c r="K4" s="9"/>
      <c r="L4" s="9"/>
      <c r="M4" s="9"/>
      <c r="N4" s="9"/>
    </row>
    <row r="5" spans="1:14">
      <c r="A5" s="10" t="s">
        <v>6</v>
      </c>
      <c r="B5" s="26">
        <f>synthèse!B5</f>
        <v>0</v>
      </c>
      <c r="C5" s="9"/>
      <c r="D5" s="9"/>
      <c r="E5" s="9"/>
      <c r="F5" s="9"/>
      <c r="G5" s="9"/>
      <c r="H5" s="9"/>
      <c r="I5" s="12" t="s">
        <v>7</v>
      </c>
      <c r="J5" s="16"/>
      <c r="K5" s="9"/>
      <c r="L5" s="9"/>
      <c r="M5" s="9"/>
      <c r="N5" s="9"/>
    </row>
    <row r="6" spans="1:14">
      <c r="A6" s="10" t="s">
        <v>8</v>
      </c>
      <c r="B6" s="16"/>
      <c r="C6" s="9"/>
      <c r="D6" s="9"/>
      <c r="E6" s="9"/>
      <c r="F6" s="9"/>
      <c r="G6" s="9"/>
      <c r="H6" s="9"/>
      <c r="I6" s="12"/>
      <c r="J6" s="1"/>
      <c r="K6" s="9"/>
      <c r="L6" s="9"/>
      <c r="M6" s="9"/>
      <c r="N6" s="9"/>
    </row>
    <row r="7" spans="1:14">
      <c r="A7" s="10" t="s">
        <v>9</v>
      </c>
      <c r="B7" s="1" t="str">
        <f>synthèse!B7</f>
        <v>Trésorerie &amp; Opérations financières</v>
      </c>
      <c r="C7" s="9"/>
      <c r="D7" s="9"/>
      <c r="E7" s="9"/>
      <c r="F7" s="9"/>
      <c r="G7" s="9"/>
      <c r="H7" s="9"/>
      <c r="I7" s="12" t="s">
        <v>11</v>
      </c>
      <c r="J7" s="1"/>
      <c r="K7" s="9"/>
      <c r="L7" s="9"/>
      <c r="M7" s="9"/>
      <c r="N7" s="9"/>
    </row>
    <row r="8" spans="1:14">
      <c r="A8" s="10" t="s">
        <v>12</v>
      </c>
      <c r="B8" s="18" t="str">
        <f>synthèse!B16</f>
        <v>Caisse</v>
      </c>
      <c r="C8" s="9"/>
      <c r="D8" s="9"/>
      <c r="E8" s="9"/>
      <c r="F8" s="9"/>
      <c r="G8" s="9"/>
      <c r="H8" s="9"/>
      <c r="I8" s="12" t="s">
        <v>7</v>
      </c>
      <c r="J8" s="16"/>
      <c r="K8" s="9"/>
      <c r="L8" s="9"/>
      <c r="M8" s="9"/>
      <c r="N8" s="9"/>
    </row>
    <row r="9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9"/>
      <c r="M9" s="9"/>
      <c r="N9" s="9"/>
    </row>
    <row r="10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A12" s="27" t="s">
        <v>40</v>
      </c>
      <c r="B12" s="9"/>
      <c r="C12" s="9"/>
      <c r="D12" s="9"/>
      <c r="E12" s="9"/>
      <c r="F12" s="9"/>
      <c r="G12" s="9"/>
      <c r="H12" s="9"/>
      <c r="I12" s="9"/>
      <c r="J12" s="226" t="s">
        <v>41</v>
      </c>
      <c r="K12" s="276" t="s">
        <v>42</v>
      </c>
    </row>
    <row r="13" spans="1:14">
      <c r="A13" s="28" t="s">
        <v>68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4">
      <c r="A14" s="28" t="s">
        <v>69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4">
      <c r="A15" s="28" t="s">
        <v>70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4">
      <c r="A16" s="2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>
      <c r="A17" s="2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>
      <c r="A18" s="2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>
      <c r="A20" s="27" t="s">
        <v>71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27.95">
      <c r="A22" s="64" t="s">
        <v>50</v>
      </c>
      <c r="B22" s="65" t="s">
        <v>51</v>
      </c>
      <c r="C22" s="66" t="s">
        <v>52</v>
      </c>
      <c r="D22" s="67" t="s">
        <v>72</v>
      </c>
      <c r="E22" s="67" t="s">
        <v>73</v>
      </c>
      <c r="F22" s="67" t="s">
        <v>74</v>
      </c>
      <c r="G22" s="67" t="s">
        <v>75</v>
      </c>
      <c r="H22" s="295" t="s">
        <v>59</v>
      </c>
      <c r="I22" s="295"/>
      <c r="J22" s="295"/>
      <c r="K22" s="6" t="s">
        <v>76</v>
      </c>
      <c r="L22" s="9"/>
      <c r="M22" s="9"/>
    </row>
    <row r="23" spans="1:13" ht="13.5" customHeight="1">
      <c r="A23" s="287">
        <v>1000</v>
      </c>
      <c r="B23" s="68" t="s">
        <v>77</v>
      </c>
      <c r="C23" s="69"/>
      <c r="D23" s="70"/>
      <c r="E23" s="70"/>
      <c r="F23" s="70"/>
      <c r="G23" s="70">
        <f>C23-F23</f>
        <v>0</v>
      </c>
      <c r="H23" s="296"/>
      <c r="I23" s="296"/>
      <c r="J23" s="296"/>
      <c r="K23" s="71"/>
      <c r="L23" s="9"/>
      <c r="M23" s="9"/>
    </row>
    <row r="24" spans="1:13" ht="14.1">
      <c r="A24" s="288"/>
      <c r="B24" s="72" t="s">
        <v>78</v>
      </c>
      <c r="C24" s="73"/>
      <c r="D24" s="74"/>
      <c r="E24" s="74"/>
      <c r="F24" s="74"/>
      <c r="G24" s="74">
        <f t="shared" ref="G24:G25" si="0">C24-F24</f>
        <v>0</v>
      </c>
      <c r="H24" s="75"/>
      <c r="I24" s="76"/>
      <c r="J24" s="77"/>
      <c r="K24" s="78"/>
      <c r="L24" s="9"/>
      <c r="M24" s="9"/>
    </row>
    <row r="25" spans="1:13">
      <c r="A25" s="288"/>
      <c r="B25" s="72"/>
      <c r="C25" s="73"/>
      <c r="D25" s="74"/>
      <c r="E25" s="74"/>
      <c r="F25" s="74"/>
      <c r="G25" s="74">
        <f t="shared" si="0"/>
        <v>0</v>
      </c>
      <c r="H25" s="75"/>
      <c r="I25" s="76"/>
      <c r="J25" s="77"/>
      <c r="K25" s="78"/>
      <c r="L25" s="9"/>
      <c r="M25" s="9"/>
    </row>
    <row r="26" spans="1:13">
      <c r="A26" s="289"/>
      <c r="B26" s="79"/>
      <c r="C26" s="80"/>
      <c r="D26" s="80"/>
      <c r="E26" s="80"/>
      <c r="F26" s="80"/>
      <c r="G26" s="80"/>
      <c r="H26" s="294"/>
      <c r="I26" s="294"/>
      <c r="J26" s="294"/>
      <c r="K26" s="81"/>
      <c r="L26" s="9"/>
      <c r="M26" s="9"/>
    </row>
    <row r="27" spans="1:13">
      <c r="A27" s="9"/>
      <c r="B27" s="82" t="s">
        <v>61</v>
      </c>
      <c r="C27" s="83">
        <f>SUM(C23:C26)</f>
        <v>0</v>
      </c>
      <c r="D27" s="48">
        <f>SUM(D23:D26)</f>
        <v>0</v>
      </c>
      <c r="E27" s="112"/>
      <c r="F27" s="48">
        <f>SUM(F23:F26)</f>
        <v>0</v>
      </c>
      <c r="G27" s="112"/>
      <c r="H27" s="9"/>
      <c r="I27" s="9"/>
      <c r="J27" s="9"/>
      <c r="K27" s="9"/>
      <c r="L27" s="9"/>
      <c r="M27" s="9"/>
    </row>
    <row r="28" spans="1:1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>
      <c r="A32" s="27" t="s">
        <v>67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</sheetData>
  <mergeCells count="3">
    <mergeCell ref="H22:J22"/>
    <mergeCell ref="H23:J23"/>
    <mergeCell ref="H26:J26"/>
  </mergeCells>
  <hyperlinks>
    <hyperlink ref="K12" r:id="rId1" location="/ratelist" xr:uid="{C5D89D68-8F83-1241-827D-8FAFAD132402}"/>
  </hyperlinks>
  <pageMargins left="0.51180555555555496" right="0.47222222222222199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R53"/>
  <sheetViews>
    <sheetView showGridLines="0" zoomScaleNormal="100" workbookViewId="0">
      <selection activeCell="B8" sqref="B8"/>
    </sheetView>
  </sheetViews>
  <sheetFormatPr defaultColWidth="8.85546875" defaultRowHeight="12.95"/>
  <cols>
    <col min="1" max="1" width="12.28515625"/>
    <col min="2" max="2" width="21.140625"/>
    <col min="3" max="4" width="14.28515625"/>
    <col min="5" max="5" width="11.28515625"/>
    <col min="6" max="7" width="13.85546875"/>
    <col min="8" max="8" width="9.140625"/>
    <col min="9" max="11" width="14.42578125"/>
    <col min="12" max="12" width="7.140625"/>
    <col min="13" max="1025" width="11.28515625"/>
  </cols>
  <sheetData>
    <row r="1" spans="1:18" ht="21" customHeight="1">
      <c r="A1" s="7"/>
      <c r="B1" s="9"/>
      <c r="C1" s="9"/>
      <c r="D1" s="9"/>
      <c r="E1" s="9"/>
      <c r="F1" s="8" t="s">
        <v>0</v>
      </c>
      <c r="G1" s="8" t="s">
        <v>1</v>
      </c>
      <c r="H1" s="8" t="s">
        <v>2</v>
      </c>
    </row>
    <row r="2" spans="1:18" ht="17.25" customHeight="1">
      <c r="A2" s="9"/>
      <c r="B2" s="9"/>
      <c r="C2" s="9"/>
      <c r="D2" s="9"/>
      <c r="E2" s="9"/>
      <c r="F2" s="2" t="s">
        <v>3</v>
      </c>
      <c r="G2" s="2">
        <v>3</v>
      </c>
      <c r="H2" s="2">
        <v>1</v>
      </c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>
      <c r="A4" s="10" t="s">
        <v>4</v>
      </c>
      <c r="B4" s="11">
        <f>synthèse!B4</f>
        <v>0</v>
      </c>
      <c r="C4" s="9"/>
      <c r="D4" s="9"/>
      <c r="E4" s="9"/>
      <c r="F4" s="12" t="s">
        <v>5</v>
      </c>
      <c r="G4" s="13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>
      <c r="A5" s="10" t="s">
        <v>6</v>
      </c>
      <c r="B5" s="14">
        <f>synthèse!B5</f>
        <v>0</v>
      </c>
      <c r="C5" s="9"/>
      <c r="D5" s="9"/>
      <c r="E5" s="9"/>
      <c r="F5" s="12" t="s">
        <v>7</v>
      </c>
      <c r="G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>
      <c r="A6" s="10" t="s">
        <v>8</v>
      </c>
      <c r="B6" s="16"/>
      <c r="C6" s="9"/>
      <c r="D6" s="9"/>
      <c r="E6" s="9"/>
      <c r="F6" s="12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10" t="s">
        <v>9</v>
      </c>
      <c r="B7" s="1" t="str">
        <f>synthèse!B7</f>
        <v>Trésorerie &amp; Opérations financières</v>
      </c>
      <c r="C7" s="9"/>
      <c r="D7" s="9"/>
      <c r="E7" s="9"/>
      <c r="F7" s="12" t="s">
        <v>11</v>
      </c>
      <c r="G7" s="1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10" t="s">
        <v>12</v>
      </c>
      <c r="B8" s="18" t="str">
        <f>synthèse!B17</f>
        <v>Emprunts et intérêts courus</v>
      </c>
      <c r="C8" s="9"/>
      <c r="D8" s="9"/>
      <c r="E8" s="9"/>
      <c r="F8" s="12" t="s">
        <v>7</v>
      </c>
      <c r="G8" s="15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>
      <c r="A9" s="19"/>
      <c r="B9" s="19"/>
      <c r="C9" s="19"/>
      <c r="D9" s="19"/>
      <c r="E9" s="19"/>
      <c r="F9" s="19"/>
      <c r="G9" s="19"/>
      <c r="H9" s="1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8">
      <c r="A11" s="27" t="s">
        <v>40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>
      <c r="A12" s="28" t="s">
        <v>79</v>
      </c>
      <c r="B12" s="9"/>
      <c r="C12" s="9"/>
      <c r="D12" s="9"/>
      <c r="E12" s="9"/>
      <c r="F12" s="9"/>
      <c r="H12" s="84"/>
      <c r="I12" s="9"/>
      <c r="J12" s="9"/>
      <c r="K12" s="9"/>
      <c r="L12" s="9"/>
      <c r="M12" s="9"/>
      <c r="N12" s="9"/>
      <c r="O12" s="9"/>
      <c r="P12" s="9"/>
      <c r="Q12" s="9"/>
    </row>
    <row r="13" spans="1:18">
      <c r="A13" s="28" t="s">
        <v>80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8" s="86" customFormat="1">
      <c r="A14" s="28" t="s">
        <v>81</v>
      </c>
      <c r="B14" s="9"/>
      <c r="C14" s="9"/>
      <c r="D14" s="9"/>
      <c r="E14" s="9"/>
      <c r="F14" s="9"/>
      <c r="G14" s="9"/>
      <c r="H14" s="85"/>
      <c r="I14" s="85"/>
      <c r="J14" s="85"/>
      <c r="K14" s="85"/>
      <c r="L14" s="85"/>
      <c r="M14" s="85"/>
      <c r="N14" s="85"/>
      <c r="O14" s="85"/>
      <c r="P14" s="85"/>
      <c r="Q14" s="85"/>
    </row>
    <row r="15" spans="1:18">
      <c r="A15" s="9"/>
      <c r="B15" s="9"/>
      <c r="C15" s="9"/>
      <c r="D15" s="9"/>
      <c r="E15" s="9"/>
      <c r="F15" s="9"/>
      <c r="G15" s="9"/>
      <c r="H15" s="85"/>
      <c r="I15" s="85"/>
      <c r="J15" s="85"/>
      <c r="K15" s="85"/>
      <c r="L15" s="85"/>
      <c r="M15" s="85"/>
      <c r="N15" s="85"/>
      <c r="O15" s="85"/>
      <c r="P15" s="85"/>
      <c r="Q15" s="85"/>
    </row>
    <row r="16" spans="1:18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>
      <c r="A17" s="29" t="s">
        <v>82</v>
      </c>
      <c r="B17" s="29"/>
      <c r="C17" s="29"/>
      <c r="D17" s="2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>
      <c r="A18" s="9"/>
      <c r="B18" s="9"/>
      <c r="C18" s="9"/>
      <c r="D18" s="9"/>
      <c r="E18" s="9"/>
      <c r="F18" s="9"/>
      <c r="G18" s="9"/>
      <c r="H18" s="9"/>
      <c r="I18" s="302" t="s">
        <v>83</v>
      </c>
      <c r="J18" s="302"/>
      <c r="K18" s="302"/>
      <c r="L18" s="9"/>
      <c r="M18" s="9"/>
      <c r="N18" s="9"/>
      <c r="O18" s="9"/>
      <c r="P18" s="9"/>
      <c r="Q18" s="9"/>
    </row>
    <row r="19" spans="1:17" ht="27.75" customHeight="1">
      <c r="A19" s="87" t="s">
        <v>50</v>
      </c>
      <c r="B19" s="6" t="s">
        <v>51</v>
      </c>
      <c r="C19" s="6" t="s">
        <v>84</v>
      </c>
      <c r="D19" s="6" t="s">
        <v>85</v>
      </c>
      <c r="E19" s="6" t="s">
        <v>75</v>
      </c>
      <c r="F19" s="301" t="s">
        <v>59</v>
      </c>
      <c r="G19" s="301"/>
      <c r="H19" s="6" t="s">
        <v>76</v>
      </c>
      <c r="I19" s="6" t="s">
        <v>86</v>
      </c>
      <c r="J19" s="6" t="s">
        <v>87</v>
      </c>
      <c r="K19" s="6" t="s">
        <v>88</v>
      </c>
      <c r="L19" s="295" t="s">
        <v>89</v>
      </c>
      <c r="M19" s="295"/>
      <c r="N19" s="295"/>
      <c r="O19" s="9"/>
      <c r="P19" s="9"/>
      <c r="Q19" s="9"/>
    </row>
    <row r="20" spans="1:17">
      <c r="A20" s="88"/>
      <c r="B20" s="88"/>
      <c r="C20" s="89"/>
      <c r="D20" s="89"/>
      <c r="E20" s="89">
        <f t="shared" ref="E20:E25" si="0">C20-D20</f>
        <v>0</v>
      </c>
      <c r="F20" s="300"/>
      <c r="G20" s="300"/>
      <c r="H20" s="90"/>
      <c r="I20" s="89"/>
      <c r="J20" s="89"/>
      <c r="K20" s="89">
        <f t="shared" ref="K20:K25" si="1">D20-I20-J20</f>
        <v>0</v>
      </c>
      <c r="L20" s="91"/>
      <c r="M20" s="92"/>
      <c r="N20" s="93"/>
      <c r="O20" s="9"/>
      <c r="P20" s="9"/>
      <c r="Q20" s="9"/>
    </row>
    <row r="21" spans="1:17">
      <c r="A21" s="94"/>
      <c r="B21" s="95"/>
      <c r="C21" s="96"/>
      <c r="D21" s="96"/>
      <c r="E21" s="96">
        <f t="shared" si="0"/>
        <v>0</v>
      </c>
      <c r="F21" s="298"/>
      <c r="G21" s="298"/>
      <c r="H21" s="97"/>
      <c r="I21" s="96"/>
      <c r="J21" s="96"/>
      <c r="K21" s="96">
        <f t="shared" si="1"/>
        <v>0</v>
      </c>
      <c r="L21" s="98"/>
      <c r="M21" s="99"/>
      <c r="N21" s="100"/>
      <c r="O21" s="9"/>
      <c r="P21" s="9"/>
      <c r="Q21" s="9"/>
    </row>
    <row r="22" spans="1:17">
      <c r="A22" s="94"/>
      <c r="B22" s="95"/>
      <c r="C22" s="96"/>
      <c r="D22" s="96"/>
      <c r="E22" s="96">
        <f t="shared" si="0"/>
        <v>0</v>
      </c>
      <c r="F22" s="298"/>
      <c r="G22" s="298"/>
      <c r="H22" s="97"/>
      <c r="I22" s="96"/>
      <c r="J22" s="96"/>
      <c r="K22" s="96">
        <f t="shared" si="1"/>
        <v>0</v>
      </c>
      <c r="L22" s="98"/>
      <c r="M22" s="99"/>
      <c r="N22" s="100"/>
      <c r="O22" s="9"/>
      <c r="P22" s="9"/>
      <c r="Q22" s="9"/>
    </row>
    <row r="23" spans="1:17">
      <c r="A23" s="94"/>
      <c r="B23" s="95"/>
      <c r="C23" s="96"/>
      <c r="D23" s="96"/>
      <c r="E23" s="96">
        <f t="shared" si="0"/>
        <v>0</v>
      </c>
      <c r="F23" s="298"/>
      <c r="G23" s="298"/>
      <c r="H23" s="97"/>
      <c r="I23" s="96"/>
      <c r="J23" s="96"/>
      <c r="K23" s="96">
        <f t="shared" si="1"/>
        <v>0</v>
      </c>
      <c r="L23" s="98"/>
      <c r="M23" s="99"/>
      <c r="N23" s="100"/>
      <c r="O23" s="9"/>
      <c r="P23" s="9"/>
      <c r="Q23" s="9"/>
    </row>
    <row r="24" spans="1:17">
      <c r="A24" s="94"/>
      <c r="B24" s="95"/>
      <c r="C24" s="96"/>
      <c r="D24" s="96"/>
      <c r="E24" s="96">
        <f t="shared" si="0"/>
        <v>0</v>
      </c>
      <c r="F24" s="298"/>
      <c r="G24" s="298"/>
      <c r="H24" s="97"/>
      <c r="I24" s="96"/>
      <c r="J24" s="96"/>
      <c r="K24" s="96">
        <f t="shared" si="1"/>
        <v>0</v>
      </c>
      <c r="L24" s="98"/>
      <c r="M24" s="99"/>
      <c r="N24" s="100"/>
      <c r="O24" s="9"/>
      <c r="P24" s="9"/>
      <c r="Q24" s="9"/>
    </row>
    <row r="25" spans="1:17">
      <c r="A25" s="101"/>
      <c r="B25" s="102"/>
      <c r="C25" s="103"/>
      <c r="D25" s="103"/>
      <c r="E25" s="103">
        <f t="shared" si="0"/>
        <v>0</v>
      </c>
      <c r="F25" s="299"/>
      <c r="G25" s="299"/>
      <c r="H25" s="104"/>
      <c r="I25" s="103"/>
      <c r="J25" s="103"/>
      <c r="K25" s="103">
        <f t="shared" si="1"/>
        <v>0</v>
      </c>
      <c r="L25" s="105"/>
      <c r="M25" s="106"/>
      <c r="N25" s="107"/>
      <c r="O25" s="9"/>
      <c r="P25" s="9"/>
      <c r="Q25" s="9"/>
    </row>
    <row r="26" spans="1:17">
      <c r="A26" s="9"/>
      <c r="B26" s="108" t="s">
        <v>61</v>
      </c>
      <c r="C26" s="109">
        <f>SUM(C20:C25)</f>
        <v>0</v>
      </c>
      <c r="D26" s="109">
        <f>SUM(D20:D25)</f>
        <v>0</v>
      </c>
      <c r="E26" s="109">
        <f>SUM(E20:E25)</f>
        <v>0</v>
      </c>
      <c r="F26" s="110" t="e">
        <f>E26/C26</f>
        <v>#DIV/0!</v>
      </c>
      <c r="G26" s="62"/>
      <c r="H26" s="62"/>
      <c r="I26" s="109">
        <f>SUM(I20:I25)</f>
        <v>0</v>
      </c>
      <c r="J26" s="109">
        <f>SUM(J20:J25)</f>
        <v>0</v>
      </c>
      <c r="K26" s="109">
        <f>SUM(K20:K25)</f>
        <v>0</v>
      </c>
      <c r="L26" s="9"/>
      <c r="M26" s="9"/>
      <c r="N26" s="9"/>
      <c r="O26" s="9"/>
      <c r="P26" s="9"/>
      <c r="Q26" s="9"/>
    </row>
    <row r="27" spans="1:17">
      <c r="A27" s="9"/>
      <c r="B27" s="111"/>
      <c r="C27" s="112"/>
      <c r="D27" s="112"/>
      <c r="E27" s="1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>
      <c r="A28" s="9"/>
      <c r="B28" s="12"/>
      <c r="C28" s="112"/>
      <c r="D28" s="112"/>
      <c r="E28" s="113"/>
      <c r="F28" s="62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>
      <c r="A29" s="29" t="s">
        <v>90</v>
      </c>
      <c r="B29" s="29"/>
      <c r="C29" s="114"/>
      <c r="D29" s="114"/>
      <c r="E29" s="113"/>
      <c r="F29" s="62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>
      <c r="A30" s="9"/>
      <c r="B30" s="12"/>
      <c r="C30" s="112"/>
      <c r="D30" s="112"/>
      <c r="E30" s="113"/>
      <c r="F30" s="62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27" customHeight="1">
      <c r="A31" s="87" t="s">
        <v>50</v>
      </c>
      <c r="B31" s="6" t="s">
        <v>51</v>
      </c>
      <c r="C31" s="115" t="s">
        <v>91</v>
      </c>
      <c r="D31" s="115" t="s">
        <v>85</v>
      </c>
      <c r="E31" s="115" t="s">
        <v>75</v>
      </c>
      <c r="F31" s="301" t="s">
        <v>59</v>
      </c>
      <c r="G31" s="301"/>
      <c r="H31" s="6" t="s">
        <v>76</v>
      </c>
      <c r="I31" s="9"/>
      <c r="J31" s="9"/>
      <c r="K31" s="9"/>
      <c r="L31" s="9"/>
      <c r="M31" s="9"/>
      <c r="N31" s="9"/>
      <c r="O31" s="9"/>
      <c r="P31" s="9"/>
      <c r="Q31" s="9"/>
    </row>
    <row r="32" spans="1:17">
      <c r="A32" s="88"/>
      <c r="B32" s="88"/>
      <c r="C32" s="89"/>
      <c r="D32" s="89"/>
      <c r="E32" s="89">
        <f t="shared" ref="E32:E37" si="2">C32-D32</f>
        <v>0</v>
      </c>
      <c r="F32" s="300"/>
      <c r="G32" s="300"/>
      <c r="H32" s="90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94"/>
      <c r="B33" s="94"/>
      <c r="C33" s="96"/>
      <c r="D33" s="96"/>
      <c r="E33" s="96">
        <f t="shared" si="2"/>
        <v>0</v>
      </c>
      <c r="F33" s="3"/>
      <c r="G33" s="116"/>
      <c r="H33" s="97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94"/>
      <c r="B34" s="94"/>
      <c r="C34" s="96"/>
      <c r="D34" s="96"/>
      <c r="E34" s="96">
        <f t="shared" si="2"/>
        <v>0</v>
      </c>
      <c r="F34" s="3"/>
      <c r="G34" s="116"/>
      <c r="H34" s="97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A35" s="94"/>
      <c r="B35" s="94"/>
      <c r="C35" s="96"/>
      <c r="D35" s="96"/>
      <c r="E35" s="96">
        <f t="shared" si="2"/>
        <v>0</v>
      </c>
      <c r="F35" s="3"/>
      <c r="G35" s="116"/>
      <c r="H35" s="97"/>
      <c r="I35" s="9"/>
      <c r="J35" s="9"/>
      <c r="K35" s="9"/>
      <c r="L35" s="9"/>
      <c r="M35" s="9"/>
      <c r="N35" s="9"/>
      <c r="O35" s="9"/>
      <c r="P35" s="9"/>
      <c r="Q35" s="9"/>
    </row>
    <row r="36" spans="1:17">
      <c r="A36" s="94"/>
      <c r="B36" s="94"/>
      <c r="C36" s="96"/>
      <c r="D36" s="96"/>
      <c r="E36" s="96">
        <f t="shared" si="2"/>
        <v>0</v>
      </c>
      <c r="F36" s="3"/>
      <c r="G36" s="116"/>
      <c r="H36" s="97"/>
      <c r="I36" s="9"/>
      <c r="J36" s="9"/>
      <c r="K36" s="9"/>
      <c r="L36" s="9"/>
      <c r="M36" s="9"/>
      <c r="N36" s="9"/>
      <c r="O36" s="9"/>
      <c r="P36" s="9"/>
      <c r="Q36" s="9"/>
    </row>
    <row r="37" spans="1:17">
      <c r="A37" s="101"/>
      <c r="B37" s="102"/>
      <c r="C37" s="103"/>
      <c r="D37" s="103"/>
      <c r="E37" s="103">
        <f t="shared" si="2"/>
        <v>0</v>
      </c>
      <c r="F37" s="299"/>
      <c r="G37" s="299"/>
      <c r="H37" s="104"/>
      <c r="I37" s="9"/>
      <c r="J37" s="9"/>
      <c r="K37" s="9"/>
      <c r="L37" s="9"/>
      <c r="M37" s="9"/>
      <c r="N37" s="9"/>
      <c r="O37" s="9"/>
      <c r="P37" s="9"/>
      <c r="Q37" s="9"/>
    </row>
    <row r="38" spans="1:17">
      <c r="A38" s="9"/>
      <c r="B38" s="108" t="s">
        <v>61</v>
      </c>
      <c r="C38" s="109">
        <f>SUM(C32:C37)</f>
        <v>0</v>
      </c>
      <c r="D38" s="109">
        <f>SUM(D32:D37)</f>
        <v>0</v>
      </c>
      <c r="E38" s="109">
        <f>SUM(E32:E37)</f>
        <v>0</v>
      </c>
      <c r="F38" s="110" t="e">
        <f>E38/C38</f>
        <v>#DIV/0!</v>
      </c>
      <c r="G38" s="62"/>
      <c r="H38" s="62"/>
      <c r="I38" s="9"/>
      <c r="J38" s="9"/>
      <c r="K38" s="9"/>
      <c r="L38" s="9"/>
      <c r="M38" s="9"/>
      <c r="N38" s="9"/>
      <c r="O38" s="9"/>
      <c r="P38" s="9"/>
      <c r="Q38" s="9"/>
    </row>
    <row r="39" spans="1:17">
      <c r="A39" s="9"/>
      <c r="B39" s="9"/>
      <c r="C39" s="112"/>
      <c r="D39" s="112"/>
      <c r="E39" s="113"/>
      <c r="F39" s="62"/>
      <c r="G39" s="62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>
      <c r="A40" s="9"/>
      <c r="B40" s="9"/>
      <c r="C40" s="112"/>
      <c r="D40" s="112"/>
      <c r="E40" s="113"/>
      <c r="F40" s="62"/>
      <c r="G40" s="62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>
      <c r="A41" s="29" t="s">
        <v>92</v>
      </c>
      <c r="B41" s="27"/>
      <c r="C41" s="117"/>
      <c r="D41" s="112"/>
      <c r="E41" s="1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>
      <c r="A42" s="9"/>
      <c r="B42" s="9"/>
      <c r="C42" s="112"/>
      <c r="D42" s="112"/>
      <c r="E42" s="1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ht="27" customHeight="1">
      <c r="A43" s="87" t="s">
        <v>50</v>
      </c>
      <c r="B43" s="6" t="s">
        <v>51</v>
      </c>
      <c r="C43" s="115" t="s">
        <v>91</v>
      </c>
      <c r="D43" s="115" t="s">
        <v>85</v>
      </c>
      <c r="E43" s="115" t="s">
        <v>75</v>
      </c>
      <c r="F43" s="301" t="s">
        <v>59</v>
      </c>
      <c r="G43" s="301"/>
      <c r="H43" s="6" t="s">
        <v>76</v>
      </c>
      <c r="I43" s="9"/>
      <c r="J43" s="9"/>
      <c r="K43" s="9"/>
      <c r="L43" s="9"/>
      <c r="M43" s="9"/>
      <c r="N43" s="9"/>
      <c r="O43" s="9"/>
      <c r="P43" s="9"/>
      <c r="Q43" s="9"/>
    </row>
    <row r="44" spans="1:17">
      <c r="A44" s="88"/>
      <c r="B44" s="88"/>
      <c r="C44" s="89"/>
      <c r="D44" s="89"/>
      <c r="E44" s="89">
        <f t="shared" ref="E44:E49" si="3">C44-D44</f>
        <v>0</v>
      </c>
      <c r="F44" s="300"/>
      <c r="G44" s="300"/>
      <c r="H44" s="90"/>
      <c r="I44" s="9"/>
      <c r="J44" s="9"/>
      <c r="K44" s="9"/>
      <c r="L44" s="9"/>
      <c r="M44" s="9"/>
      <c r="N44" s="9"/>
      <c r="O44" s="9"/>
      <c r="P44" s="9"/>
      <c r="Q44" s="9"/>
    </row>
    <row r="45" spans="1:17">
      <c r="A45" s="94"/>
      <c r="B45" s="95"/>
      <c r="C45" s="96"/>
      <c r="D45" s="96"/>
      <c r="E45" s="96">
        <f t="shared" si="3"/>
        <v>0</v>
      </c>
      <c r="F45" s="298"/>
      <c r="G45" s="298"/>
      <c r="H45" s="97"/>
      <c r="I45" s="9"/>
      <c r="J45" s="9"/>
      <c r="K45" s="9"/>
      <c r="L45" s="9"/>
      <c r="M45" s="9"/>
      <c r="N45" s="9"/>
      <c r="O45" s="9"/>
      <c r="P45" s="9"/>
      <c r="Q45" s="9"/>
    </row>
    <row r="46" spans="1:17">
      <c r="A46" s="94"/>
      <c r="B46" s="95"/>
      <c r="C46" s="96"/>
      <c r="D46" s="96"/>
      <c r="E46" s="96">
        <f t="shared" si="3"/>
        <v>0</v>
      </c>
      <c r="F46" s="298"/>
      <c r="G46" s="298"/>
      <c r="H46" s="97"/>
      <c r="I46" s="9"/>
      <c r="J46" s="9"/>
      <c r="K46" s="9"/>
      <c r="L46" s="9"/>
      <c r="M46" s="9"/>
      <c r="N46" s="9"/>
      <c r="O46" s="9"/>
      <c r="P46" s="9"/>
      <c r="Q46" s="9"/>
    </row>
    <row r="47" spans="1:17">
      <c r="A47" s="94"/>
      <c r="B47" s="95"/>
      <c r="C47" s="96"/>
      <c r="D47" s="96"/>
      <c r="E47" s="96">
        <f t="shared" si="3"/>
        <v>0</v>
      </c>
      <c r="F47" s="298"/>
      <c r="G47" s="298"/>
      <c r="H47" s="97"/>
      <c r="I47" s="9"/>
      <c r="J47" s="9"/>
      <c r="K47" s="9"/>
      <c r="L47" s="9"/>
      <c r="M47" s="9"/>
      <c r="N47" s="9"/>
      <c r="O47" s="9"/>
      <c r="P47" s="9"/>
      <c r="Q47" s="9"/>
    </row>
    <row r="48" spans="1:17">
      <c r="A48" s="94"/>
      <c r="B48" s="95"/>
      <c r="C48" s="96"/>
      <c r="D48" s="96"/>
      <c r="E48" s="96">
        <f t="shared" si="3"/>
        <v>0</v>
      </c>
      <c r="F48" s="298"/>
      <c r="G48" s="298"/>
      <c r="H48" s="97"/>
      <c r="I48" s="9"/>
      <c r="J48" s="9"/>
      <c r="K48" s="9"/>
      <c r="L48" s="9"/>
      <c r="M48" s="9"/>
      <c r="N48" s="9"/>
      <c r="O48" s="9"/>
      <c r="P48" s="9"/>
      <c r="Q48" s="9"/>
    </row>
    <row r="49" spans="1:17">
      <c r="A49" s="101"/>
      <c r="B49" s="102"/>
      <c r="C49" s="103"/>
      <c r="D49" s="103"/>
      <c r="E49" s="103">
        <f t="shared" si="3"/>
        <v>0</v>
      </c>
      <c r="F49" s="299"/>
      <c r="G49" s="299"/>
      <c r="H49" s="104"/>
      <c r="I49" s="9"/>
      <c r="J49" s="9"/>
      <c r="K49" s="9"/>
      <c r="L49" s="9"/>
      <c r="M49" s="9"/>
      <c r="N49" s="9"/>
      <c r="O49" s="9"/>
      <c r="P49" s="9"/>
      <c r="Q49" s="9"/>
    </row>
    <row r="50" spans="1:17">
      <c r="A50" s="9"/>
      <c r="B50" s="108" t="s">
        <v>61</v>
      </c>
      <c r="C50" s="109">
        <f>SUM(C44:C49)</f>
        <v>0</v>
      </c>
      <c r="D50" s="109">
        <f>SUM(D44:D49)</f>
        <v>0</v>
      </c>
      <c r="E50" s="109">
        <f>SUM(E44:E49)</f>
        <v>0</v>
      </c>
      <c r="F50" s="110" t="e">
        <f>E50/C50</f>
        <v>#DIV/0!</v>
      </c>
      <c r="G50" s="62"/>
      <c r="H50" s="62"/>
      <c r="I50" s="9"/>
      <c r="J50" s="9"/>
      <c r="K50" s="9"/>
      <c r="L50" s="9"/>
      <c r="M50" s="9"/>
      <c r="N50" s="9"/>
      <c r="O50" s="9"/>
      <c r="P50" s="9"/>
      <c r="Q50" s="9"/>
    </row>
    <row r="51" spans="1:17">
      <c r="A51" s="9"/>
      <c r="B51" s="9"/>
      <c r="C51" s="112"/>
      <c r="D51" s="112"/>
      <c r="E51" s="1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>
      <c r="A52" s="9"/>
      <c r="B52" s="9"/>
      <c r="C52" s="112"/>
      <c r="D52" s="112"/>
      <c r="E52" s="1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>
      <c r="A53" s="27" t="s">
        <v>67</v>
      </c>
      <c r="B53" s="9"/>
      <c r="C53" s="112"/>
      <c r="D53" s="112"/>
      <c r="E53" s="1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</sheetData>
  <mergeCells count="19">
    <mergeCell ref="I18:K18"/>
    <mergeCell ref="F19:G19"/>
    <mergeCell ref="L19:N19"/>
    <mergeCell ref="F20:G20"/>
    <mergeCell ref="F21:G21"/>
    <mergeCell ref="F22:G22"/>
    <mergeCell ref="F23:G23"/>
    <mergeCell ref="F24:G24"/>
    <mergeCell ref="F25:G25"/>
    <mergeCell ref="F31:G31"/>
    <mergeCell ref="F46:G46"/>
    <mergeCell ref="F47:G47"/>
    <mergeCell ref="F48:G48"/>
    <mergeCell ref="F49:G49"/>
    <mergeCell ref="F32:G32"/>
    <mergeCell ref="F37:G37"/>
    <mergeCell ref="F43:G43"/>
    <mergeCell ref="F44:G44"/>
    <mergeCell ref="F45:G45"/>
  </mergeCells>
  <pageMargins left="0.40972222222222199" right="0.30972222222222201" top="0.5" bottom="0.4" header="0.51180555555555496" footer="0.25972222222222202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J51"/>
  <sheetViews>
    <sheetView showGridLines="0" zoomScaleNormal="100" workbookViewId="0">
      <selection activeCell="G39" sqref="G39"/>
    </sheetView>
  </sheetViews>
  <sheetFormatPr defaultColWidth="8.85546875" defaultRowHeight="12.95"/>
  <cols>
    <col min="1" max="1" width="13"/>
    <col min="2" max="4" width="14"/>
    <col min="5" max="5" width="14.85546875"/>
    <col min="6" max="6" width="3.42578125"/>
    <col min="7" max="7" width="13.42578125"/>
    <col min="8" max="8" width="11.28515625"/>
    <col min="9" max="9" width="8.7109375"/>
    <col min="10" max="1025" width="11.28515625"/>
  </cols>
  <sheetData>
    <row r="1" spans="1:10" ht="21" customHeight="1">
      <c r="A1" s="7"/>
      <c r="B1" s="9"/>
      <c r="C1" s="9"/>
      <c r="D1" s="9"/>
      <c r="G1" s="8" t="s">
        <v>0</v>
      </c>
      <c r="H1" s="8" t="s">
        <v>1</v>
      </c>
      <c r="I1" s="8" t="s">
        <v>2</v>
      </c>
    </row>
    <row r="2" spans="1:10" ht="21" customHeight="1">
      <c r="A2" s="9"/>
      <c r="B2" s="9"/>
      <c r="C2" s="9"/>
      <c r="D2" s="9"/>
      <c r="G2" s="2" t="s">
        <v>3</v>
      </c>
      <c r="H2" s="2">
        <v>5</v>
      </c>
      <c r="I2" s="2">
        <v>5</v>
      </c>
      <c r="J2" s="28"/>
    </row>
    <row r="3" spans="1:10">
      <c r="A3" s="9"/>
      <c r="B3" s="9"/>
      <c r="C3" s="9"/>
      <c r="D3" s="9"/>
      <c r="G3" s="9"/>
      <c r="H3" s="9"/>
      <c r="I3" s="122"/>
      <c r="J3" s="9"/>
    </row>
    <row r="4" spans="1:10">
      <c r="A4" s="10" t="s">
        <v>4</v>
      </c>
      <c r="B4" s="11">
        <f>synthèse!B4</f>
        <v>0</v>
      </c>
      <c r="C4" s="9"/>
      <c r="D4" s="9"/>
      <c r="G4" s="12" t="s">
        <v>5</v>
      </c>
      <c r="H4" s="13"/>
      <c r="I4" s="9"/>
      <c r="J4" s="9"/>
    </row>
    <row r="5" spans="1:10">
      <c r="A5" s="10" t="s">
        <v>6</v>
      </c>
      <c r="B5" s="14">
        <f>synthèse!B5</f>
        <v>0</v>
      </c>
      <c r="C5" s="9"/>
      <c r="D5" s="9"/>
      <c r="G5" s="12" t="s">
        <v>7</v>
      </c>
      <c r="H5" s="15"/>
      <c r="I5" s="9"/>
      <c r="J5" s="9"/>
    </row>
    <row r="6" spans="1:10">
      <c r="A6" s="10" t="s">
        <v>8</v>
      </c>
      <c r="B6" s="16"/>
      <c r="C6" s="9"/>
      <c r="D6" s="9"/>
      <c r="G6" s="12"/>
      <c r="H6" s="1"/>
      <c r="I6" s="9"/>
      <c r="J6" s="9"/>
    </row>
    <row r="7" spans="1:10">
      <c r="A7" s="10" t="s">
        <v>9</v>
      </c>
      <c r="B7" s="1" t="str">
        <f>synthèse!B7</f>
        <v>Trésorerie &amp; Opérations financières</v>
      </c>
      <c r="C7" s="9"/>
      <c r="D7" s="9"/>
      <c r="G7" s="12" t="s">
        <v>11</v>
      </c>
      <c r="H7" s="13"/>
      <c r="I7" s="9"/>
      <c r="J7" s="9"/>
    </row>
    <row r="8" spans="1:10">
      <c r="A8" s="10" t="s">
        <v>12</v>
      </c>
      <c r="B8" s="18" t="str">
        <f>synthèse!B18</f>
        <v>Placements à terme</v>
      </c>
      <c r="C8" s="9"/>
      <c r="D8" s="9"/>
      <c r="G8" s="12" t="s">
        <v>7</v>
      </c>
      <c r="H8" s="15"/>
      <c r="I8" s="9"/>
      <c r="J8" s="9"/>
    </row>
    <row r="9" spans="1:10">
      <c r="A9" s="19"/>
      <c r="B9" s="19"/>
      <c r="C9" s="19"/>
      <c r="D9" s="19"/>
      <c r="E9" s="19"/>
      <c r="F9" s="19"/>
      <c r="G9" s="19"/>
      <c r="H9" s="19"/>
      <c r="I9" s="1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27" t="s">
        <v>40</v>
      </c>
      <c r="B11" s="9"/>
      <c r="C11" s="9"/>
      <c r="D11" s="9"/>
      <c r="E11" s="9"/>
      <c r="F11" s="9"/>
      <c r="G11" s="9"/>
      <c r="H11" s="9"/>
    </row>
    <row r="12" spans="1:10">
      <c r="A12" s="123" t="s">
        <v>93</v>
      </c>
      <c r="B12" s="85"/>
      <c r="C12" s="85"/>
      <c r="D12" s="85"/>
      <c r="E12" s="85"/>
      <c r="F12" s="85"/>
      <c r="G12" s="85"/>
      <c r="H12" s="9"/>
    </row>
    <row r="13" spans="1:10">
      <c r="A13" s="62"/>
      <c r="B13" s="85"/>
      <c r="C13" s="85"/>
      <c r="D13" s="85"/>
      <c r="E13" s="85"/>
      <c r="F13" s="85"/>
      <c r="G13" s="85"/>
      <c r="H13" s="9"/>
    </row>
    <row r="14" spans="1:10">
      <c r="A14" s="9"/>
      <c r="B14" s="9"/>
      <c r="C14" s="9"/>
      <c r="D14" s="9"/>
      <c r="E14" s="9"/>
      <c r="F14" s="9"/>
      <c r="G14" s="9"/>
      <c r="H14" s="9"/>
    </row>
    <row r="15" spans="1:10">
      <c r="A15" s="9"/>
      <c r="B15" s="9"/>
      <c r="C15" s="9"/>
      <c r="D15" s="9"/>
      <c r="E15" s="9"/>
      <c r="F15" s="9"/>
      <c r="G15" s="30" t="s">
        <v>94</v>
      </c>
      <c r="H15" s="30" t="s">
        <v>95</v>
      </c>
      <c r="I15" t="s">
        <v>96</v>
      </c>
    </row>
    <row r="16" spans="1:10" s="86" customFormat="1" ht="12.75" customHeight="1">
      <c r="A16" s="29"/>
      <c r="B16" s="85"/>
      <c r="C16" s="85"/>
      <c r="D16" s="85"/>
      <c r="E16" s="85"/>
      <c r="F16" s="85"/>
      <c r="G16" s="124"/>
      <c r="H16" s="125"/>
      <c r="I16" s="126" t="e">
        <f>(G16-H16)/H16</f>
        <v>#DIV/0!</v>
      </c>
    </row>
    <row r="17" spans="1:9" ht="12.75" customHeight="1">
      <c r="A17" s="29"/>
      <c r="B17" s="85"/>
      <c r="C17" s="85"/>
      <c r="D17" s="85"/>
      <c r="E17" s="85"/>
      <c r="F17" s="85"/>
      <c r="G17" s="85"/>
      <c r="H17" s="85"/>
    </row>
    <row r="18" spans="1:9">
      <c r="B18" s="9"/>
      <c r="C18" s="9"/>
      <c r="D18" s="9"/>
      <c r="E18" s="9"/>
      <c r="F18" s="9"/>
      <c r="G18" s="12" t="s">
        <v>97</v>
      </c>
      <c r="H18" s="9">
        <v>360</v>
      </c>
    </row>
    <row r="19" spans="1:9">
      <c r="A19" s="9"/>
      <c r="B19" s="9"/>
      <c r="C19" s="9"/>
      <c r="D19" s="9"/>
      <c r="E19" s="9"/>
      <c r="F19" s="9"/>
      <c r="G19" s="9"/>
      <c r="H19" s="9"/>
    </row>
    <row r="20" spans="1:9" s="127" customFormat="1" ht="25.5" customHeight="1">
      <c r="A20" s="6" t="s">
        <v>98</v>
      </c>
      <c r="B20" s="6" t="s">
        <v>99</v>
      </c>
      <c r="C20" s="4" t="s">
        <v>100</v>
      </c>
      <c r="D20" s="4" t="s">
        <v>101</v>
      </c>
      <c r="E20" s="4" t="s">
        <v>102</v>
      </c>
      <c r="F20" s="32"/>
      <c r="G20" s="6" t="s">
        <v>103</v>
      </c>
      <c r="H20" s="32" t="s">
        <v>104</v>
      </c>
      <c r="I20" s="32" t="s">
        <v>105</v>
      </c>
    </row>
    <row r="21" spans="1:9">
      <c r="A21" s="128"/>
      <c r="B21" s="128"/>
      <c r="C21" s="128"/>
      <c r="D21" s="129"/>
      <c r="E21" s="130"/>
      <c r="F21" s="131"/>
      <c r="G21" s="132"/>
      <c r="H21" s="133"/>
      <c r="I21" s="134"/>
    </row>
    <row r="22" spans="1:9">
      <c r="A22" s="135"/>
      <c r="B22" s="136"/>
      <c r="C22" s="137"/>
      <c r="D22" s="138"/>
      <c r="E22" s="139">
        <f t="shared" ref="E22:E29" si="0">A22*D22/$H$18*H22</f>
        <v>0</v>
      </c>
      <c r="F22" s="140"/>
      <c r="G22" s="141" t="e">
        <f t="shared" ref="G22:G29" si="1">E22/(A22*D22/$H$18)</f>
        <v>#DIV/0!</v>
      </c>
      <c r="H22" s="142"/>
      <c r="I22" s="143"/>
    </row>
    <row r="23" spans="1:9">
      <c r="A23" s="135"/>
      <c r="B23" s="136"/>
      <c r="C23" s="137"/>
      <c r="D23" s="138"/>
      <c r="E23" s="139">
        <f t="shared" si="0"/>
        <v>0</v>
      </c>
      <c r="F23" s="140"/>
      <c r="G23" s="141" t="e">
        <f t="shared" si="1"/>
        <v>#DIV/0!</v>
      </c>
      <c r="H23" s="142"/>
      <c r="I23" s="143"/>
    </row>
    <row r="24" spans="1:9">
      <c r="A24" s="135"/>
      <c r="B24" s="136"/>
      <c r="C24" s="137"/>
      <c r="D24" s="138"/>
      <c r="E24" s="139">
        <f t="shared" si="0"/>
        <v>0</v>
      </c>
      <c r="F24" s="140"/>
      <c r="G24" s="141" t="e">
        <f t="shared" si="1"/>
        <v>#DIV/0!</v>
      </c>
      <c r="H24" s="142"/>
      <c r="I24" s="143"/>
    </row>
    <row r="25" spans="1:9">
      <c r="A25" s="135"/>
      <c r="B25" s="136"/>
      <c r="C25" s="137"/>
      <c r="D25" s="138"/>
      <c r="E25" s="139">
        <f t="shared" si="0"/>
        <v>0</v>
      </c>
      <c r="F25" s="140"/>
      <c r="G25" s="141" t="e">
        <f t="shared" si="1"/>
        <v>#DIV/0!</v>
      </c>
      <c r="H25" s="142"/>
      <c r="I25" s="143"/>
    </row>
    <row r="26" spans="1:9">
      <c r="A26" s="135"/>
      <c r="B26" s="136"/>
      <c r="C26" s="137"/>
      <c r="D26" s="138"/>
      <c r="E26" s="139">
        <f t="shared" si="0"/>
        <v>0</v>
      </c>
      <c r="F26" s="140"/>
      <c r="G26" s="141" t="e">
        <f t="shared" si="1"/>
        <v>#DIV/0!</v>
      </c>
      <c r="H26" s="142"/>
      <c r="I26" s="143"/>
    </row>
    <row r="27" spans="1:9">
      <c r="A27" s="135"/>
      <c r="B27" s="136"/>
      <c r="C27" s="137"/>
      <c r="D27" s="138"/>
      <c r="E27" s="139">
        <f t="shared" si="0"/>
        <v>0</v>
      </c>
      <c r="F27" s="140"/>
      <c r="G27" s="141" t="e">
        <f t="shared" si="1"/>
        <v>#DIV/0!</v>
      </c>
      <c r="H27" s="142"/>
      <c r="I27" s="143"/>
    </row>
    <row r="28" spans="1:9">
      <c r="A28" s="135"/>
      <c r="B28" s="136"/>
      <c r="C28" s="137"/>
      <c r="D28" s="138"/>
      <c r="E28" s="139">
        <f t="shared" si="0"/>
        <v>0</v>
      </c>
      <c r="F28" s="140"/>
      <c r="G28" s="141" t="e">
        <f t="shared" si="1"/>
        <v>#DIV/0!</v>
      </c>
      <c r="H28" s="142"/>
      <c r="I28" s="143"/>
    </row>
    <row r="29" spans="1:9">
      <c r="A29" s="144"/>
      <c r="B29" s="145"/>
      <c r="C29" s="146"/>
      <c r="D29" s="147"/>
      <c r="E29" s="148">
        <f t="shared" si="0"/>
        <v>0</v>
      </c>
      <c r="F29" s="149"/>
      <c r="G29" s="150" t="e">
        <f t="shared" si="1"/>
        <v>#DIV/0!</v>
      </c>
      <c r="H29" s="151"/>
      <c r="I29" s="152"/>
    </row>
    <row r="30" spans="1:9">
      <c r="A30" s="9"/>
      <c r="B30" s="9"/>
      <c r="C30" s="9"/>
      <c r="D30" s="9"/>
      <c r="E30" s="153">
        <f>SUM(E21:E29)</f>
        <v>0</v>
      </c>
      <c r="F30" s="9"/>
      <c r="G30" s="290" t="s">
        <v>106</v>
      </c>
      <c r="H30" s="9" t="s">
        <v>107</v>
      </c>
    </row>
    <row r="31" spans="1:9">
      <c r="A31" s="9"/>
      <c r="B31" s="12"/>
      <c r="C31" s="9"/>
      <c r="D31" s="9"/>
      <c r="E31" s="9"/>
      <c r="F31" s="9"/>
      <c r="G31" s="9"/>
      <c r="H31" s="121"/>
    </row>
    <row r="32" spans="1:9">
      <c r="A32" s="9"/>
      <c r="B32" s="12"/>
      <c r="C32" s="9"/>
      <c r="D32" s="9"/>
      <c r="E32" s="9"/>
      <c r="F32" s="9"/>
      <c r="G32" s="30" t="s">
        <v>94</v>
      </c>
      <c r="H32" s="30" t="s">
        <v>95</v>
      </c>
    </row>
    <row r="33" spans="1:9">
      <c r="A33" s="29"/>
      <c r="B33" s="27"/>
      <c r="C33" s="27"/>
      <c r="D33" s="27"/>
      <c r="E33" s="9"/>
      <c r="F33" s="9"/>
      <c r="G33" s="124"/>
      <c r="H33" s="125"/>
      <c r="I33" s="126" t="e">
        <f>(G33-H33)/H33</f>
        <v>#DIV/0!</v>
      </c>
    </row>
    <row r="34" spans="1:9">
      <c r="A34" s="29"/>
      <c r="B34" s="27"/>
      <c r="C34" s="27"/>
      <c r="D34" s="27"/>
      <c r="E34" s="9"/>
      <c r="F34" s="9"/>
      <c r="G34" s="154"/>
      <c r="H34" s="85"/>
    </row>
    <row r="35" spans="1:9">
      <c r="B35" s="9"/>
      <c r="C35" s="9"/>
      <c r="D35" s="9"/>
      <c r="E35" s="9"/>
      <c r="F35" s="9"/>
      <c r="G35" s="12" t="s">
        <v>108</v>
      </c>
      <c r="H35" s="9">
        <v>360</v>
      </c>
    </row>
    <row r="36" spans="1:9">
      <c r="A36" s="9"/>
      <c r="B36" s="9"/>
      <c r="C36" s="9"/>
      <c r="D36" s="9"/>
      <c r="E36" s="9"/>
      <c r="F36" s="9"/>
      <c r="G36" s="9"/>
      <c r="H36" s="9"/>
    </row>
    <row r="37" spans="1:9" s="127" customFormat="1" ht="25.5" customHeight="1">
      <c r="A37" s="6" t="s">
        <v>98</v>
      </c>
      <c r="B37" s="6" t="s">
        <v>99</v>
      </c>
      <c r="C37" s="4" t="s">
        <v>100</v>
      </c>
      <c r="D37" s="4" t="s">
        <v>101</v>
      </c>
      <c r="E37" s="4" t="s">
        <v>102</v>
      </c>
      <c r="F37" s="32"/>
      <c r="G37" s="6" t="s">
        <v>103</v>
      </c>
      <c r="H37" s="32" t="s">
        <v>104</v>
      </c>
      <c r="I37" s="32" t="s">
        <v>105</v>
      </c>
    </row>
    <row r="38" spans="1:9">
      <c r="A38" s="128"/>
      <c r="B38" s="155"/>
      <c r="C38" s="156"/>
      <c r="D38" s="129">
        <f t="shared" ref="D38:D46" si="2">C38-B38</f>
        <v>0</v>
      </c>
      <c r="E38" s="130">
        <f t="shared" ref="E38:E46" si="3">A38*D38/$H$18*H38</f>
        <v>0</v>
      </c>
      <c r="F38" s="131"/>
      <c r="G38" s="132" t="e">
        <f>E38/(A38*D38/$H$35)</f>
        <v>#DIV/0!</v>
      </c>
      <c r="H38" s="133"/>
      <c r="I38" s="134"/>
    </row>
    <row r="39" spans="1:9">
      <c r="A39" s="135"/>
      <c r="B39" s="136"/>
      <c r="C39" s="137"/>
      <c r="D39" s="138">
        <f t="shared" si="2"/>
        <v>0</v>
      </c>
      <c r="E39" s="139">
        <f t="shared" si="3"/>
        <v>0</v>
      </c>
      <c r="F39" s="140"/>
      <c r="G39" s="141" t="e">
        <f t="shared" ref="G39:G46" si="4">E39/(A39*D39/$H$35)</f>
        <v>#DIV/0!</v>
      </c>
      <c r="H39" s="142"/>
      <c r="I39" s="143"/>
    </row>
    <row r="40" spans="1:9">
      <c r="A40" s="135"/>
      <c r="B40" s="136"/>
      <c r="C40" s="137"/>
      <c r="D40" s="138">
        <f t="shared" si="2"/>
        <v>0</v>
      </c>
      <c r="E40" s="139">
        <f t="shared" si="3"/>
        <v>0</v>
      </c>
      <c r="F40" s="140"/>
      <c r="G40" s="141" t="e">
        <f t="shared" si="4"/>
        <v>#DIV/0!</v>
      </c>
      <c r="H40" s="142"/>
      <c r="I40" s="143"/>
    </row>
    <row r="41" spans="1:9">
      <c r="A41" s="135"/>
      <c r="B41" s="136"/>
      <c r="C41" s="137"/>
      <c r="D41" s="138">
        <f t="shared" si="2"/>
        <v>0</v>
      </c>
      <c r="E41" s="139">
        <f t="shared" si="3"/>
        <v>0</v>
      </c>
      <c r="F41" s="140"/>
      <c r="G41" s="141" t="e">
        <f t="shared" si="4"/>
        <v>#DIV/0!</v>
      </c>
      <c r="H41" s="142"/>
      <c r="I41" s="143"/>
    </row>
    <row r="42" spans="1:9">
      <c r="A42" s="135"/>
      <c r="B42" s="136"/>
      <c r="C42" s="137"/>
      <c r="D42" s="138">
        <f t="shared" si="2"/>
        <v>0</v>
      </c>
      <c r="E42" s="139">
        <f t="shared" si="3"/>
        <v>0</v>
      </c>
      <c r="F42" s="140"/>
      <c r="G42" s="141" t="e">
        <f t="shared" si="4"/>
        <v>#DIV/0!</v>
      </c>
      <c r="H42" s="142"/>
      <c r="I42" s="143"/>
    </row>
    <row r="43" spans="1:9">
      <c r="A43" s="135"/>
      <c r="B43" s="136"/>
      <c r="C43" s="137"/>
      <c r="D43" s="138">
        <f t="shared" si="2"/>
        <v>0</v>
      </c>
      <c r="E43" s="139">
        <f t="shared" si="3"/>
        <v>0</v>
      </c>
      <c r="F43" s="140"/>
      <c r="G43" s="141" t="e">
        <f t="shared" si="4"/>
        <v>#DIV/0!</v>
      </c>
      <c r="H43" s="142"/>
      <c r="I43" s="143"/>
    </row>
    <row r="44" spans="1:9">
      <c r="A44" s="135"/>
      <c r="B44" s="136"/>
      <c r="C44" s="137"/>
      <c r="D44" s="138">
        <f t="shared" si="2"/>
        <v>0</v>
      </c>
      <c r="E44" s="139">
        <f t="shared" si="3"/>
        <v>0</v>
      </c>
      <c r="F44" s="140"/>
      <c r="G44" s="141" t="e">
        <f t="shared" si="4"/>
        <v>#DIV/0!</v>
      </c>
      <c r="H44" s="142"/>
      <c r="I44" s="143"/>
    </row>
    <row r="45" spans="1:9">
      <c r="A45" s="135"/>
      <c r="B45" s="136"/>
      <c r="C45" s="137"/>
      <c r="D45" s="138">
        <f t="shared" si="2"/>
        <v>0</v>
      </c>
      <c r="E45" s="139">
        <f t="shared" si="3"/>
        <v>0</v>
      </c>
      <c r="F45" s="140"/>
      <c r="G45" s="141" t="e">
        <f t="shared" si="4"/>
        <v>#DIV/0!</v>
      </c>
      <c r="H45" s="142"/>
      <c r="I45" s="143"/>
    </row>
    <row r="46" spans="1:9">
      <c r="A46" s="144"/>
      <c r="B46" s="145"/>
      <c r="C46" s="146"/>
      <c r="D46" s="147">
        <f t="shared" si="2"/>
        <v>0</v>
      </c>
      <c r="E46" s="148">
        <f t="shared" si="3"/>
        <v>0</v>
      </c>
      <c r="F46" s="149"/>
      <c r="G46" s="150" t="e">
        <f t="shared" si="4"/>
        <v>#DIV/0!</v>
      </c>
      <c r="H46" s="151"/>
      <c r="I46" s="152"/>
    </row>
    <row r="47" spans="1:9">
      <c r="A47" s="9"/>
      <c r="B47" s="9"/>
      <c r="C47" s="9"/>
      <c r="D47" s="9"/>
      <c r="E47" s="153">
        <f>SUM(E38:E46)</f>
        <v>0</v>
      </c>
      <c r="F47" s="9"/>
      <c r="G47" s="9"/>
      <c r="H47" s="121"/>
    </row>
    <row r="48" spans="1:9">
      <c r="A48" s="111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 t="s">
        <v>109</v>
      </c>
      <c r="E49" s="157">
        <f>E30+E47</f>
        <v>0</v>
      </c>
      <c r="F49" s="9" t="s">
        <v>110</v>
      </c>
      <c r="G49" s="290" t="s">
        <v>106</v>
      </c>
      <c r="H49" s="9" t="s">
        <v>107</v>
      </c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27" t="s">
        <v>67</v>
      </c>
      <c r="B51" s="9"/>
      <c r="C51" s="9"/>
      <c r="D51" s="9"/>
      <c r="E51" s="9"/>
      <c r="F51" s="9"/>
      <c r="G51" s="9"/>
      <c r="H51" s="9"/>
    </row>
  </sheetData>
  <pageMargins left="0.51180555555555496" right="0.22013888888888899" top="0.62986111111111098" bottom="0.4" header="0.51180555555555496" footer="0.19027777777777799"/>
  <pageSetup paperSize="0" scale="0" firstPageNumber="0" orientation="portrait" usePrinterDefaults="0" horizontalDpi="0" verticalDpi="0" copies="0"/>
  <headerFooter>
    <oddFooter>&amp;C&amp;"Univers 45 Light,Normal"&amp;8Fait le &amp;D, &amp;T</oddFooter>
  </headerFooter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J50"/>
  <sheetViews>
    <sheetView showGridLines="0" zoomScaleNormal="100" workbookViewId="0">
      <selection activeCell="K24" sqref="K24"/>
    </sheetView>
  </sheetViews>
  <sheetFormatPr defaultColWidth="8.85546875" defaultRowHeight="12.95"/>
  <cols>
    <col min="1" max="1" width="13"/>
    <col min="2" max="2" width="19.28515625"/>
    <col min="3" max="3" width="16.7109375"/>
    <col min="4" max="4" width="3.85546875"/>
    <col min="5" max="5" width="19.85546875"/>
    <col min="6" max="6" width="4.140625"/>
    <col min="7" max="7" width="16"/>
    <col min="8" max="8" width="9.28515625"/>
    <col min="9" max="1025" width="11.28515625"/>
  </cols>
  <sheetData>
    <row r="1" spans="1:10" ht="21" customHeight="1">
      <c r="A1" s="7"/>
      <c r="B1" s="9"/>
      <c r="C1" s="9"/>
      <c r="D1" s="9"/>
      <c r="E1" s="8" t="s">
        <v>0</v>
      </c>
      <c r="F1" s="302" t="s">
        <v>1</v>
      </c>
      <c r="G1" s="302"/>
      <c r="H1" s="8" t="s">
        <v>2</v>
      </c>
    </row>
    <row r="2" spans="1:10" ht="21" customHeight="1">
      <c r="A2" s="9"/>
      <c r="B2" s="9"/>
      <c r="C2" s="9"/>
      <c r="D2" s="9"/>
      <c r="E2" s="2" t="s">
        <v>3</v>
      </c>
      <c r="F2" s="305">
        <v>6</v>
      </c>
      <c r="G2" s="305"/>
      <c r="H2" s="2">
        <v>1</v>
      </c>
      <c r="I2" s="9"/>
      <c r="J2" s="9"/>
    </row>
    <row r="3" spans="1:10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4</v>
      </c>
      <c r="B4" s="17">
        <f>synthèse!B4</f>
        <v>0</v>
      </c>
      <c r="C4" s="9"/>
      <c r="D4" s="9"/>
      <c r="E4" s="12" t="s">
        <v>5</v>
      </c>
      <c r="F4" s="303"/>
      <c r="G4" s="303"/>
      <c r="H4" s="9"/>
      <c r="I4" s="9"/>
      <c r="J4" s="9"/>
    </row>
    <row r="5" spans="1:10">
      <c r="A5" s="10" t="s">
        <v>6</v>
      </c>
      <c r="B5" s="26">
        <f>synthèse!B5</f>
        <v>0</v>
      </c>
      <c r="C5" s="9"/>
      <c r="D5" s="9"/>
      <c r="E5" s="12" t="s">
        <v>7</v>
      </c>
      <c r="F5" s="304"/>
      <c r="G5" s="304"/>
      <c r="H5" s="9"/>
      <c r="I5" s="9"/>
      <c r="J5" s="9"/>
    </row>
    <row r="6" spans="1:10">
      <c r="A6" s="10" t="s">
        <v>8</v>
      </c>
      <c r="B6" s="16"/>
      <c r="C6" s="9"/>
      <c r="D6" s="9"/>
      <c r="E6" s="12"/>
      <c r="F6" s="306"/>
      <c r="G6" s="306"/>
      <c r="H6" s="9"/>
      <c r="I6" s="9"/>
      <c r="J6" s="9"/>
    </row>
    <row r="7" spans="1:10">
      <c r="A7" s="10" t="s">
        <v>9</v>
      </c>
      <c r="B7" s="1" t="str">
        <f>synthèse!B7</f>
        <v>Trésorerie &amp; Opérations financières</v>
      </c>
      <c r="C7" s="9"/>
      <c r="D7" s="9"/>
      <c r="E7" s="12" t="s">
        <v>11</v>
      </c>
      <c r="F7" s="303"/>
      <c r="G7" s="303"/>
      <c r="H7" s="9"/>
      <c r="I7" s="9"/>
      <c r="J7" s="9"/>
    </row>
    <row r="8" spans="1:10">
      <c r="A8" s="10" t="s">
        <v>12</v>
      </c>
      <c r="B8" s="18" t="str">
        <f>synthèse!B19</f>
        <v>Comptes courants d'associés</v>
      </c>
      <c r="C8" s="9"/>
      <c r="D8" s="9"/>
      <c r="E8" s="12" t="s">
        <v>7</v>
      </c>
      <c r="F8" s="304"/>
      <c r="G8" s="304"/>
      <c r="H8" s="9"/>
      <c r="I8" s="9"/>
      <c r="J8" s="9"/>
    </row>
    <row r="9" spans="1:10">
      <c r="A9" s="19"/>
      <c r="B9" s="19"/>
      <c r="C9" s="19"/>
      <c r="D9" s="19"/>
      <c r="E9" s="19"/>
      <c r="F9" s="19"/>
      <c r="G9" s="19"/>
      <c r="H9" s="1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27" t="s">
        <v>40</v>
      </c>
      <c r="B11" s="9"/>
      <c r="C11" s="9"/>
      <c r="D11" s="9"/>
      <c r="E11" s="9"/>
      <c r="F11" s="9"/>
      <c r="G11" s="9"/>
      <c r="H11" s="9"/>
    </row>
    <row r="12" spans="1:10">
      <c r="A12" s="158" t="s">
        <v>111</v>
      </c>
      <c r="B12" s="85"/>
      <c r="C12" s="85"/>
      <c r="D12" s="85"/>
      <c r="E12" s="85"/>
      <c r="F12" s="85"/>
      <c r="G12" s="85"/>
      <c r="H12" s="9"/>
    </row>
    <row r="13" spans="1:10">
      <c r="A13" s="158" t="s">
        <v>112</v>
      </c>
      <c r="B13" s="85"/>
      <c r="C13" s="85"/>
      <c r="D13" s="85"/>
      <c r="E13" s="85"/>
      <c r="F13" s="85"/>
      <c r="G13" s="85"/>
      <c r="H13" s="9"/>
    </row>
    <row r="14" spans="1:10">
      <c r="A14" s="158" t="s">
        <v>113</v>
      </c>
      <c r="B14" s="85"/>
      <c r="C14" s="85"/>
      <c r="D14" s="85"/>
      <c r="E14" s="85"/>
      <c r="F14" s="85"/>
      <c r="G14" s="85"/>
      <c r="H14" s="9"/>
    </row>
    <row r="15" spans="1:10">
      <c r="A15" s="158" t="s">
        <v>114</v>
      </c>
      <c r="B15" s="85"/>
      <c r="C15" s="85"/>
      <c r="D15" s="85"/>
      <c r="E15" s="291" t="s">
        <v>115</v>
      </c>
      <c r="F15" s="85"/>
      <c r="G15" s="85"/>
      <c r="H15" s="9"/>
    </row>
    <row r="16" spans="1:10">
      <c r="A16" s="159" t="s">
        <v>116</v>
      </c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 s="86" customFormat="1" ht="12.75" customHeight="1">
      <c r="A18" s="160"/>
      <c r="B18" s="85"/>
      <c r="C18" s="85"/>
      <c r="D18" s="85"/>
      <c r="E18" s="85"/>
      <c r="F18" s="85"/>
      <c r="G18" s="85"/>
      <c r="H18" s="85"/>
    </row>
    <row r="19" spans="1:8">
      <c r="A19" s="29" t="s">
        <v>117</v>
      </c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 ht="25.5" customHeight="1">
      <c r="A21" s="6" t="s">
        <v>50</v>
      </c>
      <c r="B21" s="6" t="s">
        <v>51</v>
      </c>
      <c r="C21" s="295" t="s">
        <v>118</v>
      </c>
      <c r="D21" s="295"/>
      <c r="E21" s="295" t="s">
        <v>59</v>
      </c>
      <c r="F21" s="295"/>
      <c r="G21" s="295"/>
      <c r="H21" s="32" t="s">
        <v>105</v>
      </c>
    </row>
    <row r="22" spans="1:8">
      <c r="A22" s="94">
        <v>1141</v>
      </c>
      <c r="B22" s="88" t="s">
        <v>119</v>
      </c>
      <c r="C22" s="161"/>
      <c r="D22" s="162"/>
      <c r="E22" s="328"/>
      <c r="F22" s="328"/>
      <c r="G22" s="328"/>
      <c r="H22" s="163"/>
    </row>
    <row r="23" spans="1:8">
      <c r="A23" s="94">
        <v>2100</v>
      </c>
      <c r="B23" s="37" t="s">
        <v>120</v>
      </c>
      <c r="C23" s="164"/>
      <c r="D23" s="165"/>
      <c r="E23" s="329"/>
      <c r="F23" s="329"/>
      <c r="G23" s="329"/>
      <c r="H23" s="166"/>
    </row>
    <row r="24" spans="1:8">
      <c r="A24" s="94"/>
      <c r="B24" s="37"/>
      <c r="C24" s="164"/>
      <c r="D24" s="165"/>
      <c r="E24" s="329"/>
      <c r="F24" s="329"/>
      <c r="G24" s="329"/>
      <c r="H24" s="166"/>
    </row>
    <row r="25" spans="1:8">
      <c r="A25" s="94"/>
      <c r="B25" s="37"/>
      <c r="C25" s="164"/>
      <c r="D25" s="165"/>
      <c r="E25" s="329"/>
      <c r="F25" s="329"/>
      <c r="G25" s="329"/>
      <c r="H25" s="166"/>
    </row>
    <row r="26" spans="1:8">
      <c r="A26" s="94"/>
      <c r="B26" s="37"/>
      <c r="C26" s="164"/>
      <c r="D26" s="165"/>
      <c r="E26" s="329"/>
      <c r="F26" s="329"/>
      <c r="G26" s="329"/>
      <c r="H26" s="166"/>
    </row>
    <row r="27" spans="1:8">
      <c r="A27" s="94"/>
      <c r="B27" s="37"/>
      <c r="C27" s="164"/>
      <c r="D27" s="165"/>
      <c r="E27" s="329"/>
      <c r="F27" s="329"/>
      <c r="G27" s="329"/>
      <c r="H27" s="166"/>
    </row>
    <row r="28" spans="1:8">
      <c r="A28" s="94"/>
      <c r="B28" s="37"/>
      <c r="C28" s="164"/>
      <c r="D28" s="165"/>
      <c r="E28" s="329"/>
      <c r="F28" s="329"/>
      <c r="G28" s="329"/>
      <c r="H28" s="166"/>
    </row>
    <row r="29" spans="1:8">
      <c r="A29" s="94"/>
      <c r="B29" s="37"/>
      <c r="C29" s="164"/>
      <c r="D29" s="165"/>
      <c r="E29" s="329"/>
      <c r="F29" s="329"/>
      <c r="G29" s="329"/>
      <c r="H29" s="166"/>
    </row>
    <row r="30" spans="1:8">
      <c r="A30" s="101"/>
      <c r="B30" s="45"/>
      <c r="C30" s="167"/>
      <c r="D30" s="168"/>
      <c r="E30" s="330"/>
      <c r="F30" s="330"/>
      <c r="G30" s="330"/>
      <c r="H30" s="169"/>
    </row>
    <row r="31" spans="1:8">
      <c r="A31" s="9"/>
      <c r="B31" s="9"/>
      <c r="C31" s="9"/>
      <c r="D31" s="9"/>
      <c r="E31" s="9"/>
      <c r="F31" s="9"/>
      <c r="G31" s="9"/>
      <c r="H31" s="121"/>
    </row>
    <row r="32" spans="1:8">
      <c r="A32" s="9"/>
      <c r="B32" s="12"/>
      <c r="C32" s="9"/>
      <c r="D32" s="9"/>
      <c r="E32" s="9"/>
      <c r="F32" s="9"/>
      <c r="G32" s="9"/>
      <c r="H32" s="121"/>
    </row>
    <row r="33" spans="1:8">
      <c r="B33" s="27"/>
      <c r="C33" s="27"/>
      <c r="D33" s="27"/>
      <c r="E33" s="9"/>
      <c r="F33" s="9"/>
      <c r="G33" s="9"/>
      <c r="H33" s="121"/>
    </row>
    <row r="34" spans="1:8">
      <c r="A34" s="29" t="s">
        <v>121</v>
      </c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 ht="25.5" customHeight="1">
      <c r="A36" s="6" t="s">
        <v>50</v>
      </c>
      <c r="B36" s="6" t="s">
        <v>51</v>
      </c>
      <c r="C36" s="295" t="s">
        <v>122</v>
      </c>
      <c r="D36" s="295"/>
      <c r="E36" s="295" t="s">
        <v>123</v>
      </c>
      <c r="F36" s="295"/>
      <c r="G36" s="87" t="s">
        <v>75</v>
      </c>
      <c r="H36" s="87" t="s">
        <v>105</v>
      </c>
    </row>
    <row r="37" spans="1:8">
      <c r="A37" s="88"/>
      <c r="B37" s="88"/>
      <c r="C37" s="161"/>
      <c r="D37" s="162"/>
      <c r="E37" s="170"/>
      <c r="F37" s="162"/>
      <c r="G37" s="161">
        <f t="shared" ref="G37:G45" si="0">C37-E37</f>
        <v>0</v>
      </c>
      <c r="H37" s="90"/>
    </row>
    <row r="38" spans="1:8">
      <c r="A38" s="95"/>
      <c r="B38" s="37"/>
      <c r="C38" s="164"/>
      <c r="D38" s="165"/>
      <c r="E38" s="171"/>
      <c r="F38" s="165"/>
      <c r="G38" s="164">
        <f t="shared" si="0"/>
        <v>0</v>
      </c>
      <c r="H38" s="97"/>
    </row>
    <row r="39" spans="1:8">
      <c r="A39" s="95"/>
      <c r="B39" s="37"/>
      <c r="C39" s="164"/>
      <c r="D39" s="165"/>
      <c r="E39" s="171"/>
      <c r="F39" s="165"/>
      <c r="G39" s="164">
        <f t="shared" si="0"/>
        <v>0</v>
      </c>
      <c r="H39" s="97"/>
    </row>
    <row r="40" spans="1:8">
      <c r="A40" s="95"/>
      <c r="B40" s="37"/>
      <c r="C40" s="164"/>
      <c r="D40" s="165"/>
      <c r="E40" s="171"/>
      <c r="F40" s="165"/>
      <c r="G40" s="164">
        <f t="shared" si="0"/>
        <v>0</v>
      </c>
      <c r="H40" s="97"/>
    </row>
    <row r="41" spans="1:8">
      <c r="A41" s="95"/>
      <c r="B41" s="37"/>
      <c r="C41" s="164"/>
      <c r="D41" s="165"/>
      <c r="E41" s="171"/>
      <c r="F41" s="165"/>
      <c r="G41" s="164">
        <f t="shared" si="0"/>
        <v>0</v>
      </c>
      <c r="H41" s="97"/>
    </row>
    <row r="42" spans="1:8">
      <c r="A42" s="95"/>
      <c r="B42" s="37"/>
      <c r="C42" s="164"/>
      <c r="D42" s="165"/>
      <c r="E42" s="171"/>
      <c r="F42" s="165"/>
      <c r="G42" s="164">
        <f t="shared" si="0"/>
        <v>0</v>
      </c>
      <c r="H42" s="97"/>
    </row>
    <row r="43" spans="1:8">
      <c r="A43" s="95"/>
      <c r="B43" s="37"/>
      <c r="C43" s="164"/>
      <c r="D43" s="165"/>
      <c r="E43" s="171"/>
      <c r="F43" s="165"/>
      <c r="G43" s="164">
        <f t="shared" si="0"/>
        <v>0</v>
      </c>
      <c r="H43" s="97"/>
    </row>
    <row r="44" spans="1:8">
      <c r="A44" s="95"/>
      <c r="B44" s="37"/>
      <c r="C44" s="164"/>
      <c r="D44" s="165"/>
      <c r="E44" s="171"/>
      <c r="F44" s="165"/>
      <c r="G44" s="164">
        <f t="shared" si="0"/>
        <v>0</v>
      </c>
      <c r="H44" s="97"/>
    </row>
    <row r="45" spans="1:8">
      <c r="A45" s="102"/>
      <c r="B45" s="45"/>
      <c r="C45" s="167"/>
      <c r="D45" s="168"/>
      <c r="E45" s="172"/>
      <c r="F45" s="168"/>
      <c r="G45" s="167">
        <f t="shared" si="0"/>
        <v>0</v>
      </c>
      <c r="H45" s="104"/>
    </row>
    <row r="46" spans="1:8">
      <c r="A46" s="173"/>
      <c r="B46" s="174"/>
      <c r="C46" s="175"/>
      <c r="D46" s="30"/>
      <c r="E46" s="175"/>
      <c r="F46" s="30"/>
      <c r="G46" s="10"/>
      <c r="H46" s="176"/>
    </row>
    <row r="47" spans="1:8">
      <c r="A47" s="111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27" t="s">
        <v>67</v>
      </c>
      <c r="B50" s="9"/>
      <c r="C50" s="9"/>
      <c r="D50" s="9"/>
      <c r="E50" s="9"/>
      <c r="F50" s="9"/>
      <c r="G50" s="9"/>
      <c r="H50" s="9"/>
    </row>
  </sheetData>
  <mergeCells count="20">
    <mergeCell ref="F1:G1"/>
    <mergeCell ref="F2:G2"/>
    <mergeCell ref="F4:G4"/>
    <mergeCell ref="F5:G5"/>
    <mergeCell ref="F6:G6"/>
    <mergeCell ref="F7:G7"/>
    <mergeCell ref="F8:G8"/>
    <mergeCell ref="C21:D21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C36:D36"/>
    <mergeCell ref="E36:F36"/>
  </mergeCells>
  <hyperlinks>
    <hyperlink ref="E15" r:id="rId1" xr:uid="{355DD36A-642E-D740-BEE8-A594D5C8928F}"/>
  </hyperlinks>
  <pageMargins left="0.51180555555555496" right="0.47222222222222199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52"/>
  <sheetViews>
    <sheetView showGridLines="0" zoomScaleNormal="100" workbookViewId="0">
      <selection activeCell="I28" sqref="I28"/>
    </sheetView>
  </sheetViews>
  <sheetFormatPr defaultColWidth="8.85546875" defaultRowHeight="12.95"/>
  <cols>
    <col min="1" max="1" width="15.85546875"/>
    <col min="2" max="2" width="24.42578125"/>
    <col min="3" max="3" width="12.85546875"/>
    <col min="4" max="4" width="11.42578125"/>
    <col min="5" max="5" width="10.42578125"/>
    <col min="6" max="6" width="15"/>
    <col min="7" max="7" width="12"/>
    <col min="8" max="1025" width="11.28515625"/>
  </cols>
  <sheetData>
    <row r="1" spans="1:10" ht="21" customHeight="1">
      <c r="A1" s="7"/>
      <c r="B1" s="9"/>
      <c r="C1" s="9"/>
      <c r="D1" s="9"/>
      <c r="E1" s="8" t="s">
        <v>0</v>
      </c>
      <c r="F1" s="8" t="s">
        <v>1</v>
      </c>
      <c r="G1" s="8" t="s">
        <v>2</v>
      </c>
    </row>
    <row r="2" spans="1:10" ht="21" customHeight="1">
      <c r="A2" s="9"/>
      <c r="B2" s="9"/>
      <c r="C2" s="9"/>
      <c r="D2" s="9"/>
      <c r="E2" s="2" t="s">
        <v>3</v>
      </c>
      <c r="F2" s="2">
        <v>6</v>
      </c>
      <c r="G2" s="2">
        <v>2</v>
      </c>
      <c r="H2" s="9"/>
      <c r="I2" s="9"/>
    </row>
    <row r="3" spans="1:10">
      <c r="A3" s="9"/>
      <c r="B3" s="9"/>
      <c r="C3" s="9"/>
      <c r="D3" s="9"/>
      <c r="E3" s="9"/>
      <c r="F3" s="9"/>
      <c r="G3" s="9"/>
      <c r="H3" s="9"/>
      <c r="I3" s="9"/>
    </row>
    <row r="4" spans="1:10">
      <c r="A4" s="10" t="s">
        <v>4</v>
      </c>
      <c r="B4" s="11">
        <f>synthèse!B4</f>
        <v>0</v>
      </c>
      <c r="C4" s="9"/>
      <c r="D4" s="9"/>
      <c r="E4" s="12" t="s">
        <v>5</v>
      </c>
      <c r="F4" s="177"/>
      <c r="G4" s="177"/>
      <c r="H4" s="9"/>
      <c r="I4" s="9"/>
      <c r="J4" s="9"/>
    </row>
    <row r="5" spans="1:10">
      <c r="A5" s="10" t="s">
        <v>6</v>
      </c>
      <c r="B5" s="14">
        <f>synthèse!B5</f>
        <v>0</v>
      </c>
      <c r="C5" s="9"/>
      <c r="D5" s="9"/>
      <c r="E5" s="12" t="s">
        <v>7</v>
      </c>
      <c r="F5" s="178"/>
      <c r="G5" s="178"/>
      <c r="H5" s="9"/>
      <c r="I5" s="9"/>
      <c r="J5" s="9"/>
    </row>
    <row r="6" spans="1:10">
      <c r="A6" s="10" t="s">
        <v>8</v>
      </c>
      <c r="B6" s="16"/>
      <c r="C6" s="9"/>
      <c r="D6" s="9"/>
      <c r="E6" s="12"/>
      <c r="F6" s="177"/>
      <c r="G6" s="177"/>
      <c r="H6" s="9"/>
      <c r="I6" s="9"/>
      <c r="J6" s="9"/>
    </row>
    <row r="7" spans="1:10">
      <c r="A7" s="10" t="s">
        <v>9</v>
      </c>
      <c r="B7" s="1" t="str">
        <f>synthèse!B7</f>
        <v>Trésorerie &amp; Opérations financières</v>
      </c>
      <c r="C7" s="9"/>
      <c r="D7" s="9"/>
      <c r="E7" s="12" t="s">
        <v>11</v>
      </c>
      <c r="F7" s="177"/>
      <c r="G7" s="177"/>
      <c r="H7" s="9"/>
      <c r="I7" s="9"/>
      <c r="J7" s="9"/>
    </row>
    <row r="8" spans="1:10">
      <c r="A8" s="10" t="s">
        <v>12</v>
      </c>
      <c r="B8" s="18" t="str">
        <f>synthèse!B20</f>
        <v>Intérêts sur comptes courants</v>
      </c>
      <c r="C8" s="9"/>
      <c r="D8" s="9"/>
      <c r="E8" s="12" t="s">
        <v>7</v>
      </c>
      <c r="F8" s="178"/>
      <c r="G8" s="178"/>
      <c r="H8" s="9"/>
      <c r="I8" s="9"/>
      <c r="J8" s="9"/>
    </row>
    <row r="9" spans="1:10">
      <c r="A9" s="19"/>
      <c r="B9" s="19"/>
      <c r="C9" s="19"/>
      <c r="D9" s="19"/>
      <c r="E9" s="19"/>
      <c r="F9" s="19"/>
      <c r="G9" s="19"/>
      <c r="H9" s="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</row>
    <row r="11" spans="1:10">
      <c r="A11" s="27" t="s">
        <v>40</v>
      </c>
      <c r="B11" s="9"/>
      <c r="C11" s="9"/>
      <c r="D11" s="9"/>
      <c r="E11" s="9"/>
      <c r="F11" s="9"/>
      <c r="G11" s="9"/>
      <c r="H11" s="9"/>
      <c r="I11" s="9"/>
    </row>
    <row r="12" spans="1:10">
      <c r="A12" s="28" t="s">
        <v>124</v>
      </c>
      <c r="B12" s="9"/>
      <c r="C12" s="9"/>
      <c r="D12" s="9"/>
      <c r="E12" s="9"/>
      <c r="F12" s="9"/>
      <c r="G12" s="9"/>
      <c r="H12" s="9"/>
      <c r="I12" s="9"/>
    </row>
    <row r="13" spans="1:10">
      <c r="A13" s="28"/>
      <c r="B13" s="9"/>
      <c r="C13" s="9"/>
      <c r="D13" s="9"/>
      <c r="E13" s="9"/>
      <c r="F13" s="9"/>
      <c r="G13" s="9"/>
      <c r="H13" s="9"/>
      <c r="I13" s="9"/>
    </row>
    <row r="14" spans="1:10">
      <c r="A14" s="9"/>
      <c r="B14" s="9"/>
      <c r="C14" s="9"/>
      <c r="D14" s="9"/>
      <c r="E14" s="9"/>
      <c r="F14" s="9"/>
      <c r="G14" s="9"/>
      <c r="H14" s="9"/>
      <c r="I14" s="9"/>
    </row>
    <row r="15" spans="1:10" s="86" customFormat="1" ht="12.75" customHeight="1">
      <c r="A15" s="9"/>
      <c r="B15" s="179" t="s">
        <v>125</v>
      </c>
      <c r="C15" s="180"/>
      <c r="D15" s="181" t="s">
        <v>126</v>
      </c>
      <c r="E15" s="182">
        <v>365</v>
      </c>
      <c r="F15" s="183" t="s">
        <v>127</v>
      </c>
      <c r="G15" s="30"/>
      <c r="H15" s="85"/>
      <c r="I15" s="85"/>
    </row>
    <row r="16" spans="1:10">
      <c r="B16" s="30"/>
      <c r="C16" s="30"/>
      <c r="D16" s="30"/>
      <c r="E16" s="118"/>
      <c r="F16" s="118"/>
      <c r="G16" s="30"/>
      <c r="H16" s="9"/>
      <c r="I16" s="9"/>
    </row>
    <row r="17" spans="1:9">
      <c r="A17" s="9" t="s">
        <v>128</v>
      </c>
      <c r="B17" s="9"/>
      <c r="C17" s="9"/>
      <c r="D17" s="9"/>
      <c r="E17" s="118"/>
      <c r="F17" s="118"/>
      <c r="G17" s="30"/>
      <c r="H17" s="9"/>
      <c r="I17" s="9"/>
    </row>
    <row r="18" spans="1:9">
      <c r="A18" s="9" t="s">
        <v>129</v>
      </c>
      <c r="B18" s="184"/>
      <c r="D18" s="120"/>
      <c r="E18" s="118"/>
      <c r="F18" s="118"/>
      <c r="G18" s="30"/>
      <c r="H18" s="9"/>
      <c r="I18" s="9"/>
    </row>
    <row r="19" spans="1:9">
      <c r="A19" s="9"/>
      <c r="B19" s="9"/>
      <c r="C19" s="307" t="s">
        <v>130</v>
      </c>
      <c r="D19" s="307"/>
      <c r="E19" s="118"/>
      <c r="F19" s="118"/>
      <c r="G19" s="185"/>
      <c r="H19" s="9"/>
      <c r="I19" s="9"/>
    </row>
    <row r="20" spans="1:9">
      <c r="A20" s="5" t="s">
        <v>131</v>
      </c>
      <c r="B20" s="5" t="s">
        <v>132</v>
      </c>
      <c r="C20" s="5" t="s">
        <v>133</v>
      </c>
      <c r="D20" s="186" t="s">
        <v>134</v>
      </c>
      <c r="E20" s="5" t="s">
        <v>135</v>
      </c>
      <c r="F20" s="186" t="s">
        <v>136</v>
      </c>
      <c r="G20" s="186" t="s">
        <v>137</v>
      </c>
      <c r="H20" s="9"/>
      <c r="I20" s="9"/>
    </row>
    <row r="21" spans="1:9">
      <c r="A21" s="187"/>
      <c r="B21" s="188" t="s">
        <v>138</v>
      </c>
      <c r="C21" s="189"/>
      <c r="D21" s="190"/>
      <c r="E21" s="191"/>
      <c r="F21" s="192"/>
      <c r="G21" s="190"/>
      <c r="H21" s="9"/>
      <c r="I21" s="9"/>
    </row>
    <row r="22" spans="1:9">
      <c r="A22" s="193"/>
      <c r="B22" s="194"/>
      <c r="C22" s="195"/>
      <c r="D22" s="196" t="str">
        <f t="shared" ref="D22:D48" si="0">IF(C22&lt;&gt;0,C22+D21,"")</f>
        <v/>
      </c>
      <c r="E22" s="197">
        <f t="shared" ref="E22:E48" si="1">IF(A22&lt;&gt;"",A22-A21,0)</f>
        <v>0</v>
      </c>
      <c r="F22" s="198">
        <f t="shared" ref="F22:F48" si="2">IF(E22&gt;0,-E22*D21,0)</f>
        <v>0</v>
      </c>
      <c r="G22" s="196">
        <f t="shared" ref="G22:G48" si="3">F22*$C$15/$E$15</f>
        <v>0</v>
      </c>
      <c r="H22" s="9"/>
      <c r="I22" s="9"/>
    </row>
    <row r="23" spans="1:9">
      <c r="A23" s="193"/>
      <c r="B23" s="194"/>
      <c r="C23" s="195"/>
      <c r="D23" s="196" t="str">
        <f t="shared" si="0"/>
        <v/>
      </c>
      <c r="E23" s="197">
        <f t="shared" si="1"/>
        <v>0</v>
      </c>
      <c r="F23" s="198">
        <f t="shared" si="2"/>
        <v>0</v>
      </c>
      <c r="G23" s="196">
        <f t="shared" si="3"/>
        <v>0</v>
      </c>
      <c r="H23" s="9"/>
      <c r="I23" s="9"/>
    </row>
    <row r="24" spans="1:9">
      <c r="A24" s="193"/>
      <c r="B24" s="194"/>
      <c r="C24" s="195"/>
      <c r="D24" s="196" t="str">
        <f t="shared" si="0"/>
        <v/>
      </c>
      <c r="E24" s="197">
        <f t="shared" si="1"/>
        <v>0</v>
      </c>
      <c r="F24" s="198">
        <f t="shared" si="2"/>
        <v>0</v>
      </c>
      <c r="G24" s="196">
        <f t="shared" si="3"/>
        <v>0</v>
      </c>
      <c r="H24" s="9"/>
      <c r="I24" s="9"/>
    </row>
    <row r="25" spans="1:9">
      <c r="A25" s="193"/>
      <c r="B25" s="194"/>
      <c r="C25" s="195"/>
      <c r="D25" s="196" t="str">
        <f t="shared" si="0"/>
        <v/>
      </c>
      <c r="E25" s="197">
        <f t="shared" si="1"/>
        <v>0</v>
      </c>
      <c r="F25" s="198">
        <f t="shared" si="2"/>
        <v>0</v>
      </c>
      <c r="G25" s="196">
        <f t="shared" si="3"/>
        <v>0</v>
      </c>
      <c r="H25" s="9"/>
      <c r="I25" s="9"/>
    </row>
    <row r="26" spans="1:9">
      <c r="A26" s="193"/>
      <c r="B26" s="194"/>
      <c r="C26" s="195"/>
      <c r="D26" s="196" t="str">
        <f t="shared" si="0"/>
        <v/>
      </c>
      <c r="E26" s="197">
        <f t="shared" si="1"/>
        <v>0</v>
      </c>
      <c r="F26" s="198">
        <f t="shared" si="2"/>
        <v>0</v>
      </c>
      <c r="G26" s="196">
        <f t="shared" si="3"/>
        <v>0</v>
      </c>
      <c r="H26" s="9"/>
      <c r="I26" s="9"/>
    </row>
    <row r="27" spans="1:9">
      <c r="A27" s="193"/>
      <c r="B27" s="194"/>
      <c r="C27" s="195"/>
      <c r="D27" s="196" t="str">
        <f t="shared" si="0"/>
        <v/>
      </c>
      <c r="E27" s="197">
        <f t="shared" si="1"/>
        <v>0</v>
      </c>
      <c r="F27" s="198">
        <f t="shared" si="2"/>
        <v>0</v>
      </c>
      <c r="G27" s="196">
        <f t="shared" si="3"/>
        <v>0</v>
      </c>
      <c r="H27" s="9"/>
      <c r="I27" s="9"/>
    </row>
    <row r="28" spans="1:9">
      <c r="A28" s="193"/>
      <c r="B28" s="194"/>
      <c r="C28" s="195"/>
      <c r="D28" s="196" t="str">
        <f t="shared" si="0"/>
        <v/>
      </c>
      <c r="E28" s="197">
        <f t="shared" si="1"/>
        <v>0</v>
      </c>
      <c r="F28" s="198">
        <f t="shared" si="2"/>
        <v>0</v>
      </c>
      <c r="G28" s="196">
        <f t="shared" si="3"/>
        <v>0</v>
      </c>
      <c r="H28" s="9"/>
      <c r="I28" s="9"/>
    </row>
    <row r="29" spans="1:9">
      <c r="A29" s="193"/>
      <c r="B29" s="194"/>
      <c r="C29" s="195"/>
      <c r="D29" s="196" t="str">
        <f t="shared" si="0"/>
        <v/>
      </c>
      <c r="E29" s="197">
        <f t="shared" si="1"/>
        <v>0</v>
      </c>
      <c r="F29" s="198">
        <f t="shared" si="2"/>
        <v>0</v>
      </c>
      <c r="G29" s="196">
        <f t="shared" si="3"/>
        <v>0</v>
      </c>
      <c r="H29" s="9"/>
      <c r="I29" s="9"/>
    </row>
    <row r="30" spans="1:9">
      <c r="A30" s="193"/>
      <c r="B30" s="194"/>
      <c r="C30" s="195"/>
      <c r="D30" s="196" t="str">
        <f t="shared" si="0"/>
        <v/>
      </c>
      <c r="E30" s="197">
        <f t="shared" si="1"/>
        <v>0</v>
      </c>
      <c r="F30" s="198">
        <f t="shared" si="2"/>
        <v>0</v>
      </c>
      <c r="G30" s="196">
        <f t="shared" si="3"/>
        <v>0</v>
      </c>
      <c r="H30" s="9"/>
      <c r="I30" s="9"/>
    </row>
    <row r="31" spans="1:9">
      <c r="A31" s="193"/>
      <c r="B31" s="194"/>
      <c r="C31" s="195"/>
      <c r="D31" s="196" t="str">
        <f t="shared" si="0"/>
        <v/>
      </c>
      <c r="E31" s="197">
        <f t="shared" si="1"/>
        <v>0</v>
      </c>
      <c r="F31" s="198">
        <f t="shared" si="2"/>
        <v>0</v>
      </c>
      <c r="G31" s="196">
        <f t="shared" si="3"/>
        <v>0</v>
      </c>
      <c r="H31" s="9"/>
      <c r="I31" s="9"/>
    </row>
    <row r="32" spans="1:9">
      <c r="A32" s="193"/>
      <c r="B32" s="194"/>
      <c r="C32" s="195"/>
      <c r="D32" s="196" t="str">
        <f t="shared" si="0"/>
        <v/>
      </c>
      <c r="E32" s="197">
        <f t="shared" si="1"/>
        <v>0</v>
      </c>
      <c r="F32" s="198">
        <f t="shared" si="2"/>
        <v>0</v>
      </c>
      <c r="G32" s="196">
        <f t="shared" si="3"/>
        <v>0</v>
      </c>
      <c r="H32" s="9"/>
      <c r="I32" s="9"/>
    </row>
    <row r="33" spans="1:9">
      <c r="A33" s="193"/>
      <c r="B33" s="194"/>
      <c r="C33" s="195"/>
      <c r="D33" s="196" t="str">
        <f t="shared" si="0"/>
        <v/>
      </c>
      <c r="E33" s="197">
        <f t="shared" si="1"/>
        <v>0</v>
      </c>
      <c r="F33" s="198">
        <f t="shared" si="2"/>
        <v>0</v>
      </c>
      <c r="G33" s="196">
        <f t="shared" si="3"/>
        <v>0</v>
      </c>
      <c r="H33" s="9"/>
      <c r="I33" s="9"/>
    </row>
    <row r="34" spans="1:9">
      <c r="A34" s="193"/>
      <c r="B34" s="194"/>
      <c r="C34" s="195"/>
      <c r="D34" s="196" t="str">
        <f t="shared" si="0"/>
        <v/>
      </c>
      <c r="E34" s="197">
        <f t="shared" si="1"/>
        <v>0</v>
      </c>
      <c r="F34" s="198">
        <f t="shared" si="2"/>
        <v>0</v>
      </c>
      <c r="G34" s="196">
        <f t="shared" si="3"/>
        <v>0</v>
      </c>
      <c r="H34" s="9"/>
      <c r="I34" s="9"/>
    </row>
    <row r="35" spans="1:9">
      <c r="A35" s="193"/>
      <c r="B35" s="194"/>
      <c r="C35" s="195"/>
      <c r="D35" s="196" t="str">
        <f t="shared" si="0"/>
        <v/>
      </c>
      <c r="E35" s="197">
        <f t="shared" si="1"/>
        <v>0</v>
      </c>
      <c r="F35" s="198">
        <f t="shared" si="2"/>
        <v>0</v>
      </c>
      <c r="G35" s="196">
        <f t="shared" si="3"/>
        <v>0</v>
      </c>
      <c r="H35" s="9"/>
      <c r="I35" s="9"/>
    </row>
    <row r="36" spans="1:9">
      <c r="A36" s="193"/>
      <c r="B36" s="194"/>
      <c r="C36" s="195"/>
      <c r="D36" s="196" t="str">
        <f t="shared" si="0"/>
        <v/>
      </c>
      <c r="E36" s="197">
        <f t="shared" si="1"/>
        <v>0</v>
      </c>
      <c r="F36" s="198">
        <f t="shared" si="2"/>
        <v>0</v>
      </c>
      <c r="G36" s="196">
        <f t="shared" si="3"/>
        <v>0</v>
      </c>
      <c r="H36" s="9"/>
      <c r="I36" s="9"/>
    </row>
    <row r="37" spans="1:9">
      <c r="A37" s="193"/>
      <c r="B37" s="194"/>
      <c r="C37" s="195"/>
      <c r="D37" s="196" t="str">
        <f t="shared" si="0"/>
        <v/>
      </c>
      <c r="E37" s="197">
        <f t="shared" si="1"/>
        <v>0</v>
      </c>
      <c r="F37" s="198">
        <f t="shared" si="2"/>
        <v>0</v>
      </c>
      <c r="G37" s="196">
        <f t="shared" si="3"/>
        <v>0</v>
      </c>
      <c r="H37" s="9"/>
      <c r="I37" s="9"/>
    </row>
    <row r="38" spans="1:9">
      <c r="A38" s="193"/>
      <c r="B38" s="194"/>
      <c r="C38" s="195"/>
      <c r="D38" s="196" t="str">
        <f t="shared" si="0"/>
        <v/>
      </c>
      <c r="E38" s="197">
        <f t="shared" si="1"/>
        <v>0</v>
      </c>
      <c r="F38" s="198">
        <f t="shared" si="2"/>
        <v>0</v>
      </c>
      <c r="G38" s="196">
        <f t="shared" si="3"/>
        <v>0</v>
      </c>
      <c r="H38" s="9"/>
      <c r="I38" s="9"/>
    </row>
    <row r="39" spans="1:9">
      <c r="A39" s="193"/>
      <c r="B39" s="194"/>
      <c r="C39" s="195"/>
      <c r="D39" s="196" t="str">
        <f t="shared" si="0"/>
        <v/>
      </c>
      <c r="E39" s="197">
        <f t="shared" si="1"/>
        <v>0</v>
      </c>
      <c r="F39" s="198">
        <f t="shared" si="2"/>
        <v>0</v>
      </c>
      <c r="G39" s="196">
        <f t="shared" si="3"/>
        <v>0</v>
      </c>
      <c r="H39" s="9"/>
      <c r="I39" s="9"/>
    </row>
    <row r="40" spans="1:9">
      <c r="A40" s="193"/>
      <c r="B40" s="194"/>
      <c r="C40" s="195"/>
      <c r="D40" s="196" t="str">
        <f t="shared" si="0"/>
        <v/>
      </c>
      <c r="E40" s="197">
        <f t="shared" si="1"/>
        <v>0</v>
      </c>
      <c r="F40" s="198">
        <f t="shared" si="2"/>
        <v>0</v>
      </c>
      <c r="G40" s="196">
        <f t="shared" si="3"/>
        <v>0</v>
      </c>
      <c r="H40" s="9"/>
      <c r="I40" s="9"/>
    </row>
    <row r="41" spans="1:9">
      <c r="A41" s="193"/>
      <c r="B41" s="194"/>
      <c r="C41" s="195"/>
      <c r="D41" s="196" t="str">
        <f t="shared" si="0"/>
        <v/>
      </c>
      <c r="E41" s="197">
        <f t="shared" si="1"/>
        <v>0</v>
      </c>
      <c r="F41" s="198">
        <f t="shared" si="2"/>
        <v>0</v>
      </c>
      <c r="G41" s="196">
        <f t="shared" si="3"/>
        <v>0</v>
      </c>
      <c r="H41" s="9"/>
      <c r="I41" s="9"/>
    </row>
    <row r="42" spans="1:9">
      <c r="A42" s="193"/>
      <c r="B42" s="194"/>
      <c r="C42" s="195"/>
      <c r="D42" s="196" t="str">
        <f t="shared" si="0"/>
        <v/>
      </c>
      <c r="E42" s="197">
        <f t="shared" si="1"/>
        <v>0</v>
      </c>
      <c r="F42" s="198">
        <f t="shared" si="2"/>
        <v>0</v>
      </c>
      <c r="G42" s="196">
        <f t="shared" si="3"/>
        <v>0</v>
      </c>
      <c r="H42" s="9"/>
      <c r="I42" s="9"/>
    </row>
    <row r="43" spans="1:9">
      <c r="A43" s="193"/>
      <c r="B43" s="194"/>
      <c r="C43" s="195"/>
      <c r="D43" s="196" t="str">
        <f t="shared" si="0"/>
        <v/>
      </c>
      <c r="E43" s="197">
        <f t="shared" si="1"/>
        <v>0</v>
      </c>
      <c r="F43" s="198">
        <f t="shared" si="2"/>
        <v>0</v>
      </c>
      <c r="G43" s="196">
        <f t="shared" si="3"/>
        <v>0</v>
      </c>
      <c r="H43" s="9"/>
      <c r="I43" s="9"/>
    </row>
    <row r="44" spans="1:9">
      <c r="A44" s="193"/>
      <c r="B44" s="194"/>
      <c r="C44" s="195"/>
      <c r="D44" s="196" t="str">
        <f t="shared" si="0"/>
        <v/>
      </c>
      <c r="E44" s="197">
        <f t="shared" si="1"/>
        <v>0</v>
      </c>
      <c r="F44" s="198">
        <f t="shared" si="2"/>
        <v>0</v>
      </c>
      <c r="G44" s="196">
        <f t="shared" si="3"/>
        <v>0</v>
      </c>
      <c r="H44" s="9"/>
      <c r="I44" s="9"/>
    </row>
    <row r="45" spans="1:9">
      <c r="A45" s="193"/>
      <c r="B45" s="194"/>
      <c r="C45" s="195"/>
      <c r="D45" s="196" t="str">
        <f t="shared" si="0"/>
        <v/>
      </c>
      <c r="E45" s="197">
        <f t="shared" si="1"/>
        <v>0</v>
      </c>
      <c r="F45" s="198">
        <f t="shared" si="2"/>
        <v>0</v>
      </c>
      <c r="G45" s="196">
        <f t="shared" si="3"/>
        <v>0</v>
      </c>
      <c r="H45" s="9"/>
      <c r="I45" s="9"/>
    </row>
    <row r="46" spans="1:9">
      <c r="A46" s="193"/>
      <c r="B46" s="194"/>
      <c r="C46" s="195"/>
      <c r="D46" s="196" t="str">
        <f t="shared" si="0"/>
        <v/>
      </c>
      <c r="E46" s="197">
        <f t="shared" si="1"/>
        <v>0</v>
      </c>
      <c r="F46" s="198">
        <f t="shared" si="2"/>
        <v>0</v>
      </c>
      <c r="G46" s="196">
        <f t="shared" si="3"/>
        <v>0</v>
      </c>
      <c r="H46" s="9"/>
      <c r="I46" s="9"/>
    </row>
    <row r="47" spans="1:9">
      <c r="A47" s="193"/>
      <c r="B47" s="199"/>
      <c r="C47" s="195"/>
      <c r="D47" s="196" t="str">
        <f t="shared" si="0"/>
        <v/>
      </c>
      <c r="E47" s="197">
        <f t="shared" si="1"/>
        <v>0</v>
      </c>
      <c r="F47" s="198">
        <f t="shared" si="2"/>
        <v>0</v>
      </c>
      <c r="G47" s="196">
        <f t="shared" si="3"/>
        <v>0</v>
      </c>
      <c r="H47" s="9"/>
      <c r="I47" s="9"/>
    </row>
    <row r="48" spans="1:9">
      <c r="A48" s="200"/>
      <c r="B48" s="201"/>
      <c r="C48" s="195"/>
      <c r="D48" s="196" t="str">
        <f t="shared" si="0"/>
        <v/>
      </c>
      <c r="E48" s="197">
        <f t="shared" si="1"/>
        <v>0</v>
      </c>
      <c r="F48" s="198">
        <f t="shared" si="2"/>
        <v>0</v>
      </c>
      <c r="G48" s="196">
        <f t="shared" si="3"/>
        <v>0</v>
      </c>
      <c r="H48" s="9"/>
      <c r="I48" s="9"/>
    </row>
    <row r="49" spans="1:9">
      <c r="A49" s="202" t="s">
        <v>139</v>
      </c>
      <c r="B49" s="203"/>
      <c r="C49" s="204"/>
      <c r="D49" s="205">
        <f>MIN(D21:D48)</f>
        <v>0</v>
      </c>
      <c r="E49" s="206">
        <f>SUM(E21:E48)</f>
        <v>0</v>
      </c>
      <c r="F49" s="205">
        <f>SUM(F21:F48)</f>
        <v>0</v>
      </c>
      <c r="G49" s="207">
        <f>SUM(G21:G48)</f>
        <v>0</v>
      </c>
      <c r="H49" s="9"/>
      <c r="I49" s="9"/>
    </row>
    <row r="50" spans="1:9">
      <c r="A50" s="9"/>
      <c r="B50" s="9"/>
      <c r="C50" s="9"/>
      <c r="D50" s="127" t="s">
        <v>140</v>
      </c>
      <c r="E50" s="208" t="str">
        <f>IF(E49-365&lt;=1,"ok","erreur")</f>
        <v>ok</v>
      </c>
      <c r="F50" s="118"/>
      <c r="G50" s="209" t="s">
        <v>141</v>
      </c>
      <c r="H50" s="9"/>
      <c r="I50" s="9"/>
    </row>
    <row r="51" spans="1:9">
      <c r="A51" s="9"/>
      <c r="B51" s="9"/>
      <c r="C51" s="9"/>
      <c r="D51" s="9"/>
      <c r="E51" s="118"/>
      <c r="F51" s="118"/>
      <c r="G51" s="9"/>
      <c r="H51" s="9"/>
    </row>
    <row r="52" spans="1:9">
      <c r="A52" s="27" t="s">
        <v>67</v>
      </c>
      <c r="B52" s="9"/>
      <c r="C52" s="9"/>
      <c r="D52" s="9"/>
      <c r="E52" s="118"/>
      <c r="F52" s="118"/>
      <c r="G52" s="9"/>
      <c r="H52" s="9"/>
    </row>
  </sheetData>
  <mergeCells count="1">
    <mergeCell ref="C19:D19"/>
  </mergeCells>
  <pageMargins left="0.51180555555555496" right="0.25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L41"/>
  <sheetViews>
    <sheetView showGridLines="0" zoomScaleNormal="100" workbookViewId="0">
      <selection activeCell="A22" sqref="A22:B22"/>
    </sheetView>
  </sheetViews>
  <sheetFormatPr defaultColWidth="8.85546875" defaultRowHeight="12.95"/>
  <cols>
    <col min="1" max="1" width="18.7109375"/>
    <col min="2" max="2" width="17.42578125"/>
    <col min="3" max="3" width="15.7109375"/>
    <col min="4" max="4" width="10.85546875"/>
    <col min="5" max="5" width="16.85546875"/>
    <col min="6" max="6" width="15.7109375"/>
    <col min="7" max="7" width="16.140625"/>
    <col min="8" max="8" width="9"/>
    <col min="9" max="1025" width="11.28515625"/>
  </cols>
  <sheetData>
    <row r="1" spans="1:11" ht="21" customHeight="1">
      <c r="B1" s="9"/>
      <c r="C1" s="9"/>
      <c r="D1" s="9"/>
      <c r="F1" s="8" t="s">
        <v>0</v>
      </c>
      <c r="G1" s="8" t="s">
        <v>1</v>
      </c>
      <c r="H1" s="8" t="s">
        <v>2</v>
      </c>
    </row>
    <row r="2" spans="1:11" ht="21" customHeight="1">
      <c r="A2" s="9"/>
      <c r="B2" s="9"/>
      <c r="C2" s="9"/>
      <c r="D2" s="9"/>
      <c r="F2" s="2" t="s">
        <v>3</v>
      </c>
      <c r="G2" s="2">
        <v>7</v>
      </c>
      <c r="H2" s="2">
        <v>1</v>
      </c>
      <c r="I2" s="9"/>
      <c r="J2" s="9"/>
    </row>
    <row r="3" spans="1:11">
      <c r="A3" s="9"/>
      <c r="B3" s="9"/>
      <c r="C3" s="9"/>
      <c r="D3" s="9"/>
      <c r="F3" s="9"/>
      <c r="G3" s="9"/>
      <c r="H3" s="9"/>
      <c r="I3" s="9"/>
      <c r="J3" s="9"/>
    </row>
    <row r="4" spans="1:11">
      <c r="A4" s="10" t="s">
        <v>4</v>
      </c>
      <c r="B4" s="11">
        <f>synthèse!B4</f>
        <v>0</v>
      </c>
      <c r="C4" s="9"/>
      <c r="D4" s="9"/>
      <c r="F4" s="12" t="s">
        <v>5</v>
      </c>
      <c r="G4" s="177"/>
      <c r="H4" s="9"/>
      <c r="I4" s="9"/>
      <c r="J4" s="9"/>
    </row>
    <row r="5" spans="1:11">
      <c r="A5" s="10" t="s">
        <v>6</v>
      </c>
      <c r="B5" s="14">
        <f>synthèse!B5</f>
        <v>0</v>
      </c>
      <c r="C5" s="9"/>
      <c r="D5" s="9"/>
      <c r="F5" s="12" t="s">
        <v>7</v>
      </c>
      <c r="G5" s="178"/>
      <c r="H5" s="9"/>
      <c r="I5" s="9"/>
      <c r="J5" s="9"/>
    </row>
    <row r="6" spans="1:11">
      <c r="A6" s="10" t="s">
        <v>8</v>
      </c>
      <c r="B6" s="16"/>
      <c r="C6" s="9"/>
      <c r="D6" s="9"/>
      <c r="F6" s="12"/>
      <c r="G6" s="177"/>
      <c r="H6" s="9"/>
      <c r="I6" s="9"/>
      <c r="J6" s="9"/>
    </row>
    <row r="7" spans="1:11">
      <c r="A7" s="10" t="s">
        <v>9</v>
      </c>
      <c r="B7" s="1" t="str">
        <f>synthèse!B7</f>
        <v>Trésorerie &amp; Opérations financières</v>
      </c>
      <c r="C7" s="9"/>
      <c r="D7" s="9"/>
      <c r="F7" s="12" t="s">
        <v>11</v>
      </c>
      <c r="G7" s="177"/>
      <c r="H7" s="9"/>
      <c r="I7" s="9"/>
      <c r="J7" s="9"/>
    </row>
    <row r="8" spans="1:11">
      <c r="A8" s="10" t="s">
        <v>12</v>
      </c>
      <c r="B8" s="18" t="str">
        <f>synthèse!B21</f>
        <v>Associés, dividendes à payer</v>
      </c>
      <c r="C8" s="9"/>
      <c r="D8" s="9"/>
      <c r="F8" s="12" t="s">
        <v>7</v>
      </c>
      <c r="G8" s="178"/>
      <c r="H8" s="9"/>
      <c r="I8" s="9"/>
      <c r="J8" s="9"/>
    </row>
    <row r="9" spans="1:11">
      <c r="A9" s="19"/>
      <c r="B9" s="19"/>
      <c r="C9" s="19"/>
      <c r="D9" s="19"/>
      <c r="E9" s="19"/>
      <c r="F9" s="19"/>
      <c r="G9" s="19"/>
      <c r="H9" s="19"/>
      <c r="I9" s="9"/>
      <c r="J9" s="9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>
      <c r="A11" s="27" t="s">
        <v>40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>
      <c r="A12" s="28" t="s">
        <v>142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28" t="s">
        <v>143</v>
      </c>
      <c r="B13" s="9"/>
      <c r="C13" s="9"/>
      <c r="D13" s="9"/>
      <c r="E13" s="9"/>
      <c r="F13" s="9"/>
      <c r="G13" s="9"/>
      <c r="H13" s="122"/>
      <c r="I13" s="9"/>
      <c r="J13" s="9"/>
      <c r="K13" s="9"/>
    </row>
    <row r="14" spans="1:11">
      <c r="A14" s="28"/>
      <c r="B14" s="9"/>
      <c r="C14" s="9"/>
      <c r="D14" s="9"/>
      <c r="E14" s="9"/>
      <c r="F14" s="9"/>
      <c r="G14" s="9"/>
      <c r="H14" s="122"/>
      <c r="I14" s="9"/>
      <c r="J14" s="9"/>
      <c r="K14" s="9"/>
    </row>
    <row r="15" spans="1:11" ht="28.5" customHeight="1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 t="s">
        <v>144</v>
      </c>
      <c r="B16" s="9"/>
      <c r="C16" s="120"/>
      <c r="D16" s="120"/>
      <c r="E16" s="9"/>
      <c r="F16" s="9"/>
      <c r="G16" s="9"/>
      <c r="H16" s="9"/>
      <c r="I16" s="9"/>
      <c r="J16" s="9"/>
      <c r="K16" s="9"/>
    </row>
    <row r="17" spans="1:12">
      <c r="A17" s="9" t="s">
        <v>145</v>
      </c>
      <c r="B17" s="9"/>
      <c r="C17" s="120"/>
      <c r="D17" s="120"/>
      <c r="E17" s="12" t="s">
        <v>146</v>
      </c>
      <c r="F17" s="48"/>
      <c r="G17" s="9"/>
      <c r="H17" s="9"/>
      <c r="I17" s="9"/>
      <c r="J17" s="9"/>
      <c r="K17" s="9"/>
    </row>
    <row r="18" spans="1:12">
      <c r="A18" s="9"/>
      <c r="B18" s="9"/>
      <c r="C18" s="120"/>
      <c r="D18" s="120"/>
      <c r="E18" s="12"/>
      <c r="F18" s="9"/>
      <c r="G18" s="9"/>
      <c r="H18" s="9"/>
      <c r="I18" s="9"/>
      <c r="J18" s="9"/>
      <c r="K18" s="9"/>
    </row>
    <row r="19" spans="1:12" s="86" customFormat="1" ht="12.75" customHeight="1">
      <c r="A19" s="20"/>
      <c r="B19" s="210"/>
      <c r="C19" s="210"/>
      <c r="D19" s="210"/>
      <c r="E19" s="210"/>
      <c r="F19" s="118"/>
      <c r="G19" s="118"/>
      <c r="H19" s="9"/>
      <c r="I19" s="30"/>
      <c r="J19" s="85"/>
      <c r="K19" s="85"/>
    </row>
    <row r="20" spans="1:12" ht="27" customHeight="1">
      <c r="A20" s="295" t="s">
        <v>147</v>
      </c>
      <c r="B20" s="295"/>
      <c r="C20" s="6" t="s">
        <v>148</v>
      </c>
      <c r="D20" s="6" t="s">
        <v>149</v>
      </c>
      <c r="E20" s="6" t="s">
        <v>150</v>
      </c>
      <c r="F20" s="6" t="s">
        <v>151</v>
      </c>
      <c r="G20" s="211" t="s">
        <v>152</v>
      </c>
      <c r="H20" s="6" t="s">
        <v>153</v>
      </c>
      <c r="I20" s="9"/>
      <c r="J20" s="30"/>
      <c r="K20" s="9"/>
      <c r="L20" s="9"/>
    </row>
    <row r="21" spans="1:12">
      <c r="A21" s="331"/>
      <c r="B21" s="331"/>
      <c r="C21" s="128"/>
      <c r="D21" s="212" t="e">
        <f t="shared" ref="D21:D37" si="0">C21/$C$38</f>
        <v>#DIV/0!</v>
      </c>
      <c r="E21" s="213" t="e">
        <f t="shared" ref="E21:E37" si="1">C21*$F$17/$C$38</f>
        <v>#DIV/0!</v>
      </c>
      <c r="F21" s="213"/>
      <c r="G21" s="213" t="e">
        <f t="shared" ref="G21:G37" si="2">E21-F21</f>
        <v>#DIV/0!</v>
      </c>
      <c r="H21" s="214"/>
      <c r="I21" s="9"/>
      <c r="J21" s="30"/>
      <c r="K21" s="9"/>
      <c r="L21" s="9"/>
    </row>
    <row r="22" spans="1:12">
      <c r="A22" s="332"/>
      <c r="B22" s="332"/>
      <c r="C22" s="135"/>
      <c r="D22" s="215" t="e">
        <f t="shared" si="0"/>
        <v>#DIV/0!</v>
      </c>
      <c r="E22" s="37" t="e">
        <f t="shared" si="1"/>
        <v>#DIV/0!</v>
      </c>
      <c r="F22" s="37"/>
      <c r="G22" s="37" t="e">
        <f t="shared" si="2"/>
        <v>#DIV/0!</v>
      </c>
      <c r="H22" s="216"/>
      <c r="I22" s="9"/>
      <c r="J22" s="30"/>
      <c r="K22" s="9"/>
      <c r="L22" s="9"/>
    </row>
    <row r="23" spans="1:12">
      <c r="A23" s="332"/>
      <c r="B23" s="332"/>
      <c r="C23" s="135"/>
      <c r="D23" s="215" t="e">
        <f t="shared" si="0"/>
        <v>#DIV/0!</v>
      </c>
      <c r="E23" s="37" t="e">
        <f t="shared" si="1"/>
        <v>#DIV/0!</v>
      </c>
      <c r="F23" s="37"/>
      <c r="G23" s="37" t="e">
        <f t="shared" si="2"/>
        <v>#DIV/0!</v>
      </c>
      <c r="H23" s="216"/>
      <c r="I23" s="9"/>
      <c r="J23" s="30"/>
      <c r="K23" s="9"/>
      <c r="L23" s="9"/>
    </row>
    <row r="24" spans="1:12">
      <c r="A24" s="332"/>
      <c r="B24" s="332"/>
      <c r="C24" s="135"/>
      <c r="D24" s="215" t="e">
        <f t="shared" si="0"/>
        <v>#DIV/0!</v>
      </c>
      <c r="E24" s="37" t="e">
        <f t="shared" si="1"/>
        <v>#DIV/0!</v>
      </c>
      <c r="F24" s="37"/>
      <c r="G24" s="37" t="e">
        <f t="shared" si="2"/>
        <v>#DIV/0!</v>
      </c>
      <c r="H24" s="216"/>
      <c r="I24" s="9"/>
      <c r="J24" s="30"/>
      <c r="K24" s="9"/>
      <c r="L24" s="9"/>
    </row>
    <row r="25" spans="1:12">
      <c r="A25" s="332"/>
      <c r="B25" s="332"/>
      <c r="C25" s="135"/>
      <c r="D25" s="215" t="e">
        <f t="shared" si="0"/>
        <v>#DIV/0!</v>
      </c>
      <c r="E25" s="37" t="e">
        <f t="shared" si="1"/>
        <v>#DIV/0!</v>
      </c>
      <c r="F25" s="37"/>
      <c r="G25" s="37" t="e">
        <f t="shared" si="2"/>
        <v>#DIV/0!</v>
      </c>
      <c r="H25" s="216"/>
      <c r="I25" s="9"/>
      <c r="J25" s="30"/>
      <c r="K25" s="9"/>
      <c r="L25" s="9"/>
    </row>
    <row r="26" spans="1:12">
      <c r="A26" s="332"/>
      <c r="B26" s="332"/>
      <c r="C26" s="135"/>
      <c r="D26" s="215" t="e">
        <f t="shared" si="0"/>
        <v>#DIV/0!</v>
      </c>
      <c r="E26" s="37" t="e">
        <f t="shared" si="1"/>
        <v>#DIV/0!</v>
      </c>
      <c r="F26" s="37"/>
      <c r="G26" s="37" t="e">
        <f t="shared" si="2"/>
        <v>#DIV/0!</v>
      </c>
      <c r="H26" s="216"/>
      <c r="I26" s="9"/>
      <c r="J26" s="30"/>
      <c r="K26" s="9"/>
      <c r="L26" s="9"/>
    </row>
    <row r="27" spans="1:12">
      <c r="A27" s="332"/>
      <c r="B27" s="332"/>
      <c r="C27" s="135"/>
      <c r="D27" s="215" t="e">
        <f t="shared" si="0"/>
        <v>#DIV/0!</v>
      </c>
      <c r="E27" s="37" t="e">
        <f t="shared" si="1"/>
        <v>#DIV/0!</v>
      </c>
      <c r="F27" s="37"/>
      <c r="G27" s="37" t="e">
        <f t="shared" si="2"/>
        <v>#DIV/0!</v>
      </c>
      <c r="H27" s="216"/>
      <c r="I27" s="9"/>
      <c r="J27" s="30"/>
      <c r="K27" s="9"/>
      <c r="L27" s="9"/>
    </row>
    <row r="28" spans="1:12">
      <c r="A28" s="332"/>
      <c r="B28" s="332"/>
      <c r="C28" s="135"/>
      <c r="D28" s="215" t="e">
        <f t="shared" si="0"/>
        <v>#DIV/0!</v>
      </c>
      <c r="E28" s="37" t="e">
        <f t="shared" si="1"/>
        <v>#DIV/0!</v>
      </c>
      <c r="F28" s="37"/>
      <c r="G28" s="37" t="e">
        <f t="shared" si="2"/>
        <v>#DIV/0!</v>
      </c>
      <c r="H28" s="216"/>
      <c r="I28" s="9"/>
      <c r="J28" s="30"/>
      <c r="K28" s="9"/>
      <c r="L28" s="9"/>
    </row>
    <row r="29" spans="1:12">
      <c r="A29" s="332"/>
      <c r="B29" s="332"/>
      <c r="C29" s="135"/>
      <c r="D29" s="215" t="e">
        <f t="shared" si="0"/>
        <v>#DIV/0!</v>
      </c>
      <c r="E29" s="37" t="e">
        <f t="shared" si="1"/>
        <v>#DIV/0!</v>
      </c>
      <c r="F29" s="37"/>
      <c r="G29" s="37" t="e">
        <f t="shared" si="2"/>
        <v>#DIV/0!</v>
      </c>
      <c r="H29" s="216"/>
      <c r="I29" s="9"/>
      <c r="J29" s="30"/>
      <c r="K29" s="9"/>
      <c r="L29" s="9"/>
    </row>
    <row r="30" spans="1:12">
      <c r="A30" s="332"/>
      <c r="B30" s="332"/>
      <c r="C30" s="135"/>
      <c r="D30" s="215" t="e">
        <f t="shared" si="0"/>
        <v>#DIV/0!</v>
      </c>
      <c r="E30" s="37" t="e">
        <f t="shared" si="1"/>
        <v>#DIV/0!</v>
      </c>
      <c r="F30" s="37"/>
      <c r="G30" s="37" t="e">
        <f t="shared" si="2"/>
        <v>#DIV/0!</v>
      </c>
      <c r="H30" s="216"/>
      <c r="I30" s="9"/>
      <c r="J30" s="30"/>
      <c r="K30" s="9"/>
      <c r="L30" s="9"/>
    </row>
    <row r="31" spans="1:12">
      <c r="A31" s="332"/>
      <c r="B31" s="332"/>
      <c r="C31" s="135"/>
      <c r="D31" s="215" t="e">
        <f t="shared" si="0"/>
        <v>#DIV/0!</v>
      </c>
      <c r="E31" s="37" t="e">
        <f t="shared" si="1"/>
        <v>#DIV/0!</v>
      </c>
      <c r="F31" s="37"/>
      <c r="G31" s="37" t="e">
        <f t="shared" si="2"/>
        <v>#DIV/0!</v>
      </c>
      <c r="H31" s="216"/>
      <c r="I31" s="9"/>
      <c r="J31" s="30"/>
      <c r="K31" s="9"/>
      <c r="L31" s="9"/>
    </row>
    <row r="32" spans="1:12">
      <c r="A32" s="332"/>
      <c r="B32" s="332"/>
      <c r="C32" s="135"/>
      <c r="D32" s="215" t="e">
        <f t="shared" si="0"/>
        <v>#DIV/0!</v>
      </c>
      <c r="E32" s="37" t="e">
        <f t="shared" si="1"/>
        <v>#DIV/0!</v>
      </c>
      <c r="F32" s="37"/>
      <c r="G32" s="37" t="e">
        <f t="shared" si="2"/>
        <v>#DIV/0!</v>
      </c>
      <c r="H32" s="216"/>
      <c r="I32" s="9"/>
      <c r="J32" s="30"/>
      <c r="K32" s="9"/>
      <c r="L32" s="9"/>
    </row>
    <row r="33" spans="1:12">
      <c r="A33" s="332"/>
      <c r="B33" s="332"/>
      <c r="C33" s="135"/>
      <c r="D33" s="215" t="e">
        <f t="shared" si="0"/>
        <v>#DIV/0!</v>
      </c>
      <c r="E33" s="37" t="e">
        <f t="shared" si="1"/>
        <v>#DIV/0!</v>
      </c>
      <c r="F33" s="37"/>
      <c r="G33" s="37" t="e">
        <f t="shared" si="2"/>
        <v>#DIV/0!</v>
      </c>
      <c r="H33" s="216"/>
      <c r="I33" s="9"/>
      <c r="J33" s="30"/>
      <c r="K33" s="9"/>
      <c r="L33" s="9"/>
    </row>
    <row r="34" spans="1:12">
      <c r="A34" s="332"/>
      <c r="B34" s="332"/>
      <c r="C34" s="135"/>
      <c r="D34" s="215" t="e">
        <f t="shared" si="0"/>
        <v>#DIV/0!</v>
      </c>
      <c r="E34" s="37" t="e">
        <f t="shared" si="1"/>
        <v>#DIV/0!</v>
      </c>
      <c r="F34" s="37"/>
      <c r="G34" s="37" t="e">
        <f t="shared" si="2"/>
        <v>#DIV/0!</v>
      </c>
      <c r="H34" s="216"/>
      <c r="I34" s="9"/>
      <c r="J34" s="30"/>
      <c r="K34" s="9"/>
      <c r="L34" s="9"/>
    </row>
    <row r="35" spans="1:12">
      <c r="A35" s="332"/>
      <c r="B35" s="332"/>
      <c r="C35" s="135"/>
      <c r="D35" s="215" t="e">
        <f t="shared" si="0"/>
        <v>#DIV/0!</v>
      </c>
      <c r="E35" s="37" t="e">
        <f t="shared" si="1"/>
        <v>#DIV/0!</v>
      </c>
      <c r="F35" s="37"/>
      <c r="G35" s="37" t="e">
        <f t="shared" si="2"/>
        <v>#DIV/0!</v>
      </c>
      <c r="H35" s="216"/>
      <c r="I35" s="217"/>
      <c r="J35" s="218"/>
      <c r="K35" s="9"/>
      <c r="L35" s="9"/>
    </row>
    <row r="36" spans="1:12">
      <c r="A36" s="332"/>
      <c r="B36" s="332"/>
      <c r="C36" s="135"/>
      <c r="D36" s="215" t="e">
        <f t="shared" si="0"/>
        <v>#DIV/0!</v>
      </c>
      <c r="E36" s="37" t="e">
        <f t="shared" si="1"/>
        <v>#DIV/0!</v>
      </c>
      <c r="F36" s="37"/>
      <c r="G36" s="37" t="e">
        <f t="shared" si="2"/>
        <v>#DIV/0!</v>
      </c>
      <c r="H36" s="216"/>
      <c r="I36" s="217"/>
      <c r="J36" s="218"/>
      <c r="K36" s="9"/>
      <c r="L36" s="9"/>
    </row>
    <row r="37" spans="1:12">
      <c r="A37" s="333"/>
      <c r="B37" s="333"/>
      <c r="C37" s="144"/>
      <c r="D37" s="219" t="e">
        <f t="shared" si="0"/>
        <v>#DIV/0!</v>
      </c>
      <c r="E37" s="45" t="e">
        <f t="shared" si="1"/>
        <v>#DIV/0!</v>
      </c>
      <c r="F37" s="45"/>
      <c r="G37" s="45" t="e">
        <f t="shared" si="2"/>
        <v>#DIV/0!</v>
      </c>
      <c r="H37" s="220"/>
      <c r="I37" s="217"/>
      <c r="J37" s="218"/>
      <c r="K37" s="9"/>
      <c r="L37" s="9"/>
    </row>
    <row r="38" spans="1:12">
      <c r="A38" s="308" t="s">
        <v>139</v>
      </c>
      <c r="B38" s="308"/>
      <c r="C38" s="221">
        <f>SUM(C21:C37)</f>
        <v>0</v>
      </c>
      <c r="D38" s="180" t="e">
        <f>SUM(D21:D37)</f>
        <v>#DIV/0!</v>
      </c>
      <c r="E38" s="48" t="e">
        <f>SUM(E21:E37)</f>
        <v>#DIV/0!</v>
      </c>
      <c r="F38" s="48">
        <f>SUM(F21:F37)</f>
        <v>0</v>
      </c>
      <c r="G38" s="83" t="e">
        <f>SUM(G21:G37)</f>
        <v>#DIV/0!</v>
      </c>
      <c r="H38" s="218"/>
      <c r="I38" s="217"/>
      <c r="J38" s="218"/>
      <c r="K38" s="9"/>
      <c r="L38" s="9"/>
    </row>
    <row r="39" spans="1:12">
      <c r="A39" s="222"/>
      <c r="B39" s="9"/>
      <c r="E39" s="223" t="s">
        <v>107</v>
      </c>
      <c r="F39" s="223" t="s">
        <v>154</v>
      </c>
      <c r="G39" s="218"/>
      <c r="H39" s="217"/>
      <c r="I39" s="218"/>
      <c r="J39" s="9"/>
      <c r="K39" s="9"/>
    </row>
    <row r="40" spans="1:12">
      <c r="B40" s="9"/>
      <c r="C40" s="218"/>
      <c r="D40" s="218"/>
      <c r="E40" s="224"/>
      <c r="F40" s="218"/>
      <c r="G40" s="218"/>
      <c r="H40" s="217"/>
      <c r="I40" s="218"/>
      <c r="J40" s="9"/>
      <c r="K40" s="9"/>
    </row>
    <row r="41" spans="1:12">
      <c r="A41" s="225" t="s">
        <v>67</v>
      </c>
      <c r="B41" s="9"/>
      <c r="C41" s="218"/>
      <c r="D41" s="218"/>
      <c r="E41" s="224"/>
      <c r="F41" s="218"/>
      <c r="G41" s="218"/>
      <c r="H41" s="217"/>
      <c r="I41" s="218"/>
      <c r="J41" s="9"/>
      <c r="K41" s="9"/>
    </row>
  </sheetData>
  <mergeCells count="19"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5:B35"/>
    <mergeCell ref="A36:B36"/>
    <mergeCell ref="A37:B37"/>
    <mergeCell ref="A38:B38"/>
    <mergeCell ref="A30:B30"/>
    <mergeCell ref="A31:B31"/>
    <mergeCell ref="A32:B32"/>
    <mergeCell ref="A33:B33"/>
    <mergeCell ref="A34:B34"/>
  </mergeCells>
  <pageMargins left="0.51180555555555496" right="0.22986111111111099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J45"/>
  <sheetViews>
    <sheetView showGridLines="0" zoomScaleNormal="100" workbookViewId="0"/>
  </sheetViews>
  <sheetFormatPr defaultColWidth="8.85546875" defaultRowHeight="12.95"/>
  <cols>
    <col min="1" max="1" width="16.42578125"/>
    <col min="2" max="2" width="18"/>
    <col min="3" max="3" width="10.85546875"/>
    <col min="4" max="4" width="15.140625"/>
    <col min="5" max="5" width="14.42578125"/>
    <col min="6" max="6" width="13.28515625"/>
    <col min="7" max="7" width="10.28515625"/>
    <col min="8" max="8" width="10"/>
    <col min="9" max="10" width="11.28515625"/>
    <col min="11" max="11" width="12.85546875"/>
    <col min="12" max="1025" width="11.28515625"/>
  </cols>
  <sheetData>
    <row r="1" spans="1:10" ht="21" customHeight="1">
      <c r="A1" s="7"/>
      <c r="B1" s="9"/>
      <c r="C1" s="9"/>
      <c r="D1" s="9"/>
      <c r="F1" s="8" t="s">
        <v>0</v>
      </c>
      <c r="G1" s="8" t="s">
        <v>1</v>
      </c>
      <c r="H1" s="8" t="s">
        <v>2</v>
      </c>
    </row>
    <row r="2" spans="1:10" ht="21" customHeight="1">
      <c r="A2" s="9"/>
      <c r="B2" s="9"/>
      <c r="C2" s="9"/>
      <c r="D2" s="9"/>
      <c r="F2" s="2" t="s">
        <v>3</v>
      </c>
      <c r="G2" s="2">
        <v>9</v>
      </c>
      <c r="H2" s="2">
        <v>1</v>
      </c>
      <c r="I2" s="9"/>
    </row>
    <row r="3" spans="1:10">
      <c r="A3" s="9"/>
      <c r="B3" s="9"/>
      <c r="C3" s="9"/>
      <c r="D3" s="9"/>
      <c r="E3" s="9"/>
      <c r="F3" s="9"/>
      <c r="G3" s="9"/>
      <c r="I3" s="9"/>
    </row>
    <row r="4" spans="1:10">
      <c r="A4" s="10" t="s">
        <v>4</v>
      </c>
      <c r="B4" s="17">
        <f>synthèse!B4</f>
        <v>0</v>
      </c>
      <c r="C4" s="9"/>
      <c r="D4" s="9"/>
      <c r="F4" s="12" t="s">
        <v>5</v>
      </c>
      <c r="G4" s="310"/>
      <c r="H4" s="310"/>
      <c r="I4" s="9"/>
    </row>
    <row r="5" spans="1:10">
      <c r="A5" s="10" t="s">
        <v>6</v>
      </c>
      <c r="B5" s="26">
        <f>synthèse!B5</f>
        <v>0</v>
      </c>
      <c r="C5" s="9"/>
      <c r="D5" s="9"/>
      <c r="F5" s="12" t="s">
        <v>7</v>
      </c>
      <c r="G5" s="311"/>
      <c r="H5" s="311"/>
      <c r="I5" s="9"/>
    </row>
    <row r="6" spans="1:10">
      <c r="A6" s="10" t="s">
        <v>8</v>
      </c>
      <c r="B6" s="16"/>
      <c r="C6" s="9"/>
      <c r="D6" s="9"/>
      <c r="F6" s="12"/>
      <c r="G6" s="177"/>
      <c r="I6" s="9"/>
    </row>
    <row r="7" spans="1:10">
      <c r="A7" s="10" t="s">
        <v>9</v>
      </c>
      <c r="B7" s="1" t="str">
        <f>synthèse!B7</f>
        <v>Trésorerie &amp; Opérations financières</v>
      </c>
      <c r="C7" s="9"/>
      <c r="D7" s="9"/>
      <c r="F7" s="12" t="s">
        <v>11</v>
      </c>
      <c r="G7" s="310"/>
      <c r="H7" s="310"/>
      <c r="I7" s="9"/>
    </row>
    <row r="8" spans="1:10">
      <c r="A8" s="10" t="s">
        <v>12</v>
      </c>
      <c r="B8" s="18" t="str">
        <f>synthèse!B22</f>
        <v>Charges et produits financiers</v>
      </c>
      <c r="C8" s="9"/>
      <c r="D8" s="9"/>
      <c r="F8" s="12" t="s">
        <v>7</v>
      </c>
      <c r="G8" s="311"/>
      <c r="H8" s="311"/>
      <c r="I8" s="9"/>
    </row>
    <row r="9" spans="1:10">
      <c r="A9" s="19"/>
      <c r="B9" s="19"/>
      <c r="C9" s="19"/>
      <c r="D9" s="19"/>
      <c r="E9" s="19"/>
      <c r="F9" s="19"/>
      <c r="G9" s="19"/>
      <c r="H9" s="19"/>
      <c r="I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</row>
    <row r="11" spans="1:10">
      <c r="A11" s="27" t="s">
        <v>40</v>
      </c>
      <c r="B11" s="9"/>
      <c r="C11" s="9"/>
      <c r="D11" s="9"/>
      <c r="E11" s="9"/>
      <c r="F11" s="9"/>
      <c r="G11" s="9"/>
      <c r="H11" s="9"/>
      <c r="I11" s="9"/>
    </row>
    <row r="12" spans="1:10">
      <c r="A12" s="227" t="s">
        <v>155</v>
      </c>
      <c r="B12" s="9"/>
      <c r="C12" s="218"/>
      <c r="D12" s="224"/>
      <c r="E12" s="218"/>
      <c r="F12" s="218"/>
      <c r="G12" s="217"/>
      <c r="H12" s="218"/>
      <c r="I12" s="9"/>
      <c r="J12" s="9"/>
    </row>
    <row r="13" spans="1:10">
      <c r="A13" s="228"/>
      <c r="B13" s="9"/>
      <c r="C13" s="218"/>
      <c r="D13" s="224"/>
      <c r="E13" s="218"/>
      <c r="F13" s="218"/>
      <c r="G13" s="217"/>
      <c r="H13" s="218"/>
      <c r="I13" s="9"/>
      <c r="J13" s="9"/>
    </row>
    <row r="14" spans="1:10">
      <c r="A14" s="228"/>
      <c r="B14" s="9"/>
      <c r="C14" s="218"/>
      <c r="D14" s="224"/>
      <c r="E14" s="218"/>
      <c r="F14" s="218"/>
      <c r="G14" s="217"/>
      <c r="H14" s="218"/>
      <c r="I14" s="9"/>
      <c r="J14" s="9"/>
    </row>
    <row r="15" spans="1:10">
      <c r="A15" s="229" t="s">
        <v>156</v>
      </c>
      <c r="B15" s="9"/>
      <c r="C15" s="218"/>
      <c r="D15" s="224"/>
      <c r="E15" s="218"/>
      <c r="F15" s="218"/>
      <c r="G15" s="217"/>
      <c r="H15" s="218"/>
      <c r="I15" s="9"/>
      <c r="J15" s="9"/>
    </row>
    <row r="16" spans="1:10">
      <c r="A16" s="119"/>
      <c r="B16" s="119"/>
      <c r="C16" s="119"/>
      <c r="D16" s="119"/>
      <c r="E16" s="119"/>
      <c r="F16" s="119"/>
      <c r="G16" s="119"/>
    </row>
    <row r="17" spans="1:10">
      <c r="A17" s="119"/>
      <c r="B17" s="119"/>
      <c r="C17" s="230" t="s">
        <v>157</v>
      </c>
      <c r="D17" s="231">
        <f>B5</f>
        <v>0</v>
      </c>
      <c r="E17" s="231">
        <f>D17-365</f>
        <v>-365</v>
      </c>
      <c r="F17" s="232" t="s">
        <v>158</v>
      </c>
      <c r="G17" s="233" t="s">
        <v>159</v>
      </c>
      <c r="H17" s="231" t="s">
        <v>105</v>
      </c>
    </row>
    <row r="18" spans="1:10">
      <c r="A18" s="234" t="s">
        <v>160</v>
      </c>
      <c r="B18" s="235"/>
      <c r="C18" s="236"/>
      <c r="D18" s="237"/>
      <c r="E18" s="237"/>
      <c r="F18" s="237">
        <f t="shared" ref="F18:F23" si="0">D18-E18</f>
        <v>0</v>
      </c>
      <c r="G18" s="238" t="str">
        <f t="shared" ref="G18:G24" si="1">IF(E18&lt;&gt;0,F18/E18,"")</f>
        <v/>
      </c>
      <c r="H18" s="239"/>
    </row>
    <row r="19" spans="1:10">
      <c r="A19" s="240" t="s">
        <v>161</v>
      </c>
      <c r="B19" s="241"/>
      <c r="C19" s="242"/>
      <c r="D19" s="243"/>
      <c r="E19" s="243"/>
      <c r="F19" s="243">
        <f t="shared" si="0"/>
        <v>0</v>
      </c>
      <c r="G19" s="244" t="str">
        <f t="shared" si="1"/>
        <v/>
      </c>
      <c r="H19" s="245"/>
    </row>
    <row r="20" spans="1:10">
      <c r="A20" s="240" t="s">
        <v>162</v>
      </c>
      <c r="B20" s="241"/>
      <c r="C20" s="242"/>
      <c r="D20" s="243"/>
      <c r="E20" s="243"/>
      <c r="F20" s="243">
        <f t="shared" si="0"/>
        <v>0</v>
      </c>
      <c r="G20" s="244" t="str">
        <f t="shared" si="1"/>
        <v/>
      </c>
      <c r="H20" s="245"/>
    </row>
    <row r="21" spans="1:10">
      <c r="A21" s="240"/>
      <c r="B21" s="241"/>
      <c r="C21" s="242"/>
      <c r="D21" s="243"/>
      <c r="E21" s="243"/>
      <c r="F21" s="243">
        <f t="shared" si="0"/>
        <v>0</v>
      </c>
      <c r="G21" s="244" t="str">
        <f t="shared" si="1"/>
        <v/>
      </c>
      <c r="H21" s="245"/>
    </row>
    <row r="22" spans="1:10">
      <c r="A22" s="240"/>
      <c r="B22" s="241"/>
      <c r="C22" s="242"/>
      <c r="D22" s="243"/>
      <c r="E22" s="243"/>
      <c r="F22" s="243">
        <f t="shared" si="0"/>
        <v>0</v>
      </c>
      <c r="G22" s="244" t="str">
        <f t="shared" si="1"/>
        <v/>
      </c>
      <c r="H22" s="245"/>
    </row>
    <row r="23" spans="1:10">
      <c r="A23" s="246"/>
      <c r="B23" s="247"/>
      <c r="C23" s="248"/>
      <c r="D23" s="249"/>
      <c r="E23" s="249"/>
      <c r="F23" s="249">
        <f t="shared" si="0"/>
        <v>0</v>
      </c>
      <c r="G23" s="250" t="str">
        <f t="shared" si="1"/>
        <v/>
      </c>
      <c r="H23" s="251"/>
    </row>
    <row r="24" spans="1:10">
      <c r="A24" s="309" t="s">
        <v>163</v>
      </c>
      <c r="B24" s="309"/>
      <c r="D24" s="252">
        <f>SUM(D18:D23)</f>
        <v>0</v>
      </c>
      <c r="E24" s="253">
        <f>SUM(E18:E23)</f>
        <v>0</v>
      </c>
      <c r="F24" s="252">
        <f>SUM(F18:F23)</f>
        <v>0</v>
      </c>
      <c r="G24" s="233" t="str">
        <f t="shared" si="1"/>
        <v/>
      </c>
    </row>
    <row r="25" spans="1:10">
      <c r="A25" s="119"/>
      <c r="B25" s="119"/>
      <c r="D25" s="119"/>
      <c r="E25" s="119"/>
      <c r="F25" s="119"/>
      <c r="G25" s="119"/>
    </row>
    <row r="26" spans="1:10" ht="18.75" customHeight="1">
      <c r="A26" s="119"/>
      <c r="B26" s="119"/>
      <c r="D26" s="119"/>
      <c r="E26" s="119"/>
      <c r="F26" s="119"/>
      <c r="G26" s="119"/>
    </row>
    <row r="27" spans="1:10">
      <c r="A27" s="229" t="s">
        <v>164</v>
      </c>
      <c r="B27" s="9"/>
      <c r="C27" s="218"/>
      <c r="D27" s="224"/>
      <c r="E27" s="218"/>
      <c r="F27" s="218"/>
      <c r="G27" s="217"/>
      <c r="H27" s="218"/>
      <c r="I27" s="9"/>
      <c r="J27" s="9"/>
    </row>
    <row r="28" spans="1:10">
      <c r="A28" s="119"/>
      <c r="B28" s="119"/>
      <c r="C28" s="119"/>
      <c r="D28" s="119"/>
      <c r="E28" s="119"/>
      <c r="F28" s="119"/>
      <c r="G28" s="119"/>
    </row>
    <row r="29" spans="1:10">
      <c r="A29" s="119"/>
      <c r="B29" s="119"/>
      <c r="C29" s="230" t="s">
        <v>157</v>
      </c>
      <c r="D29" s="231">
        <f>B5</f>
        <v>0</v>
      </c>
      <c r="E29" s="231">
        <f>D29-365</f>
        <v>-365</v>
      </c>
      <c r="F29" s="232" t="s">
        <v>158</v>
      </c>
      <c r="G29" s="233" t="s">
        <v>159</v>
      </c>
      <c r="H29" s="231" t="s">
        <v>105</v>
      </c>
    </row>
    <row r="30" spans="1:10">
      <c r="A30" s="234"/>
      <c r="B30" s="235"/>
      <c r="C30" s="236"/>
      <c r="D30" s="237"/>
      <c r="E30" s="237"/>
      <c r="F30" s="237">
        <f t="shared" ref="F30:F35" si="2">D30-E30</f>
        <v>0</v>
      </c>
      <c r="G30" s="238" t="str">
        <f t="shared" ref="G30:G36" si="3">IF(E30&lt;&gt;0,F30/E30,"")</f>
        <v/>
      </c>
      <c r="H30" s="239"/>
    </row>
    <row r="31" spans="1:10">
      <c r="A31" s="254" t="s">
        <v>165</v>
      </c>
      <c r="B31" s="255"/>
      <c r="C31" s="256"/>
      <c r="D31" s="257"/>
      <c r="E31" s="257"/>
      <c r="F31" s="243">
        <f t="shared" si="2"/>
        <v>0</v>
      </c>
      <c r="G31" s="244" t="str">
        <f t="shared" si="3"/>
        <v/>
      </c>
      <c r="H31" s="245"/>
    </row>
    <row r="32" spans="1:10">
      <c r="A32" s="254" t="s">
        <v>166</v>
      </c>
      <c r="B32" s="255"/>
      <c r="C32" s="256"/>
      <c r="D32" s="257"/>
      <c r="E32" s="257"/>
      <c r="F32" s="243">
        <f t="shared" si="2"/>
        <v>0</v>
      </c>
      <c r="G32" s="244" t="str">
        <f t="shared" si="3"/>
        <v/>
      </c>
      <c r="H32" s="245"/>
    </row>
    <row r="33" spans="1:8" ht="13.5" customHeight="1">
      <c r="A33" s="240" t="s">
        <v>167</v>
      </c>
      <c r="B33" s="241"/>
      <c r="C33" s="242"/>
      <c r="D33" s="243"/>
      <c r="E33" s="243"/>
      <c r="F33" s="243">
        <f t="shared" si="2"/>
        <v>0</v>
      </c>
      <c r="G33" s="244" t="str">
        <f t="shared" si="3"/>
        <v/>
      </c>
      <c r="H33" s="245"/>
    </row>
    <row r="34" spans="1:8">
      <c r="A34" s="240"/>
      <c r="B34" s="241"/>
      <c r="C34" s="242"/>
      <c r="D34" s="243"/>
      <c r="E34" s="243"/>
      <c r="F34" s="243">
        <f t="shared" si="2"/>
        <v>0</v>
      </c>
      <c r="G34" s="244" t="str">
        <f t="shared" si="3"/>
        <v/>
      </c>
      <c r="H34" s="245"/>
    </row>
    <row r="35" spans="1:8">
      <c r="A35" s="246"/>
      <c r="B35" s="247"/>
      <c r="C35" s="248"/>
      <c r="D35" s="249"/>
      <c r="E35" s="249"/>
      <c r="F35" s="249">
        <f t="shared" si="2"/>
        <v>0</v>
      </c>
      <c r="G35" s="250" t="str">
        <f t="shared" si="3"/>
        <v/>
      </c>
      <c r="H35" s="251"/>
    </row>
    <row r="36" spans="1:8">
      <c r="A36" s="309" t="s">
        <v>168</v>
      </c>
      <c r="B36" s="309"/>
      <c r="D36" s="252">
        <f>SUM(D30:D35)</f>
        <v>0</v>
      </c>
      <c r="E36" s="253">
        <f>SUM(E30:E35)</f>
        <v>0</v>
      </c>
      <c r="F36" s="252">
        <f>SUM(F30:F35)</f>
        <v>0</v>
      </c>
      <c r="G36" s="233" t="str">
        <f t="shared" si="3"/>
        <v/>
      </c>
    </row>
    <row r="37" spans="1:8">
      <c r="A37" s="119"/>
      <c r="B37" s="119"/>
      <c r="D37" s="119"/>
      <c r="E37" s="119"/>
      <c r="F37" s="119"/>
      <c r="G37" s="119"/>
    </row>
    <row r="38" spans="1:8">
      <c r="A38" s="119"/>
      <c r="B38" s="119"/>
      <c r="D38" s="119"/>
      <c r="E38" s="119"/>
      <c r="F38" s="119"/>
      <c r="G38" s="119"/>
    </row>
    <row r="39" spans="1:8">
      <c r="A39" s="119"/>
      <c r="B39" s="119"/>
      <c r="D39" s="119"/>
      <c r="E39" s="119"/>
      <c r="F39" s="119"/>
      <c r="G39" s="119"/>
    </row>
    <row r="40" spans="1:8">
      <c r="A40" s="119"/>
      <c r="B40" s="119"/>
      <c r="D40" s="119"/>
      <c r="E40" s="119"/>
      <c r="F40" s="119"/>
      <c r="G40" s="119"/>
    </row>
    <row r="41" spans="1:8">
      <c r="A41" s="258" t="s">
        <v>67</v>
      </c>
      <c r="B41" s="119"/>
      <c r="C41" s="119"/>
      <c r="D41" s="119"/>
      <c r="E41" s="119"/>
      <c r="F41" s="119"/>
      <c r="G41" s="119"/>
    </row>
    <row r="43" spans="1:8" ht="21" customHeight="1"/>
    <row r="45" spans="1:8" ht="24.75" customHeight="1"/>
  </sheetData>
  <mergeCells count="6">
    <mergeCell ref="A36:B36"/>
    <mergeCell ref="G4:H4"/>
    <mergeCell ref="G5:H5"/>
    <mergeCell ref="G7:H7"/>
    <mergeCell ref="G8:H8"/>
    <mergeCell ref="A24:B24"/>
  </mergeCells>
  <pageMargins left="0.51180555555555496" right="0.22013888888888899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A39076-2600-42C3-9765-5E38B1DD0824}"/>
</file>

<file path=customXml/itemProps2.xml><?xml version="1.0" encoding="utf-8"?>
<ds:datastoreItem xmlns:ds="http://schemas.openxmlformats.org/officeDocument/2006/customXml" ds:itemID="{8F305AE1-FF24-45FF-B56F-09A5D41F0B95}"/>
</file>

<file path=customXml/itemProps3.xml><?xml version="1.0" encoding="utf-8"?>
<ds:datastoreItem xmlns:ds="http://schemas.openxmlformats.org/officeDocument/2006/customXml" ds:itemID="{77F39949-0449-42DB-B41B-9558B0E85D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KPMG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KPMG</dc:creator>
  <cp:keywords/>
  <dc:description/>
  <cp:lastModifiedBy>Samuel BARELLI</cp:lastModifiedBy>
  <cp:revision>1</cp:revision>
  <dcterms:created xsi:type="dcterms:W3CDTF">2005-12-09T09:32:07Z</dcterms:created>
  <dcterms:modified xsi:type="dcterms:W3CDTF">2024-11-23T09:50:44Z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KPMG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0x0101000E9D81FC0FE7B04781E0BD8142EB43C3</vt:lpwstr>
  </property>
  <property fmtid="{D5CDD505-2E9C-101B-9397-08002B2CF9AE}" pid="10" name="MediaServiceImageTags">
    <vt:lpwstr/>
  </property>
  <property fmtid="{D5CDD505-2E9C-101B-9397-08002B2CF9AE}" pid="11" name="Order">
    <vt:r8>317200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